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5480" windowHeight="7740"/>
  </bookViews>
  <sheets>
    <sheet name="0503721" sheetId="1" r:id="rId1"/>
  </sheets>
  <calcPr calcId="125725" fullPrecision="0"/>
</workbook>
</file>

<file path=xl/calcChain.xml><?xml version="1.0" encoding="utf-8"?>
<calcChain xmlns="http://schemas.openxmlformats.org/spreadsheetml/2006/main">
  <c r="H19" i="1"/>
  <c r="H23"/>
  <c r="H22"/>
  <c r="H30"/>
  <c r="H29"/>
  <c r="H37"/>
  <c r="H36"/>
  <c r="H51"/>
  <c r="H50"/>
  <c r="H49"/>
  <c r="H48"/>
  <c r="H57"/>
  <c r="H56"/>
  <c r="H55"/>
  <c r="H63"/>
  <c r="H62"/>
  <c r="H61"/>
  <c r="H60"/>
  <c r="H75"/>
  <c r="H79"/>
  <c r="H78"/>
  <c r="H92"/>
  <c r="H91"/>
  <c r="H90"/>
  <c r="E18" l="1"/>
  <c r="E17" s="1"/>
  <c r="F18"/>
  <c r="F17" s="1"/>
  <c r="G18"/>
  <c r="G17" s="1"/>
  <c r="H18"/>
  <c r="E21"/>
  <c r="F21"/>
  <c r="G21"/>
  <c r="H21"/>
  <c r="E25"/>
  <c r="F25"/>
  <c r="G25"/>
  <c r="H26"/>
  <c r="H25"/>
  <c r="E28"/>
  <c r="F28"/>
  <c r="G28"/>
  <c r="H28"/>
  <c r="E32"/>
  <c r="F32"/>
  <c r="G32"/>
  <c r="H33"/>
  <c r="H32" s="1"/>
  <c r="H17" s="1"/>
  <c r="E35"/>
  <c r="F35"/>
  <c r="G35"/>
  <c r="H35"/>
  <c r="E44"/>
  <c r="F44"/>
  <c r="G44"/>
  <c r="H45"/>
  <c r="H44"/>
  <c r="E47"/>
  <c r="F47"/>
  <c r="G47"/>
  <c r="H47"/>
  <c r="E54"/>
  <c r="E53" s="1"/>
  <c r="F54"/>
  <c r="F53" s="1"/>
  <c r="G54"/>
  <c r="G53" s="1"/>
  <c r="H54"/>
  <c r="E59"/>
  <c r="F59"/>
  <c r="G59"/>
  <c r="H59"/>
  <c r="E65"/>
  <c r="F65"/>
  <c r="G65"/>
  <c r="H66"/>
  <c r="H65" s="1"/>
  <c r="E68"/>
  <c r="F68"/>
  <c r="G68"/>
  <c r="H69"/>
  <c r="H68" s="1"/>
  <c r="E71"/>
  <c r="F71"/>
  <c r="G71"/>
  <c r="H72"/>
  <c r="H71" s="1"/>
  <c r="E74"/>
  <c r="F74"/>
  <c r="G74"/>
  <c r="H74"/>
  <c r="E77"/>
  <c r="F77"/>
  <c r="G77"/>
  <c r="H77"/>
  <c r="E81"/>
  <c r="F81"/>
  <c r="G81"/>
  <c r="H82"/>
  <c r="H81" s="1"/>
  <c r="E89"/>
  <c r="F89"/>
  <c r="G89"/>
  <c r="H89"/>
  <c r="H96"/>
  <c r="E98"/>
  <c r="E97"/>
  <c r="F98"/>
  <c r="G98"/>
  <c r="G97"/>
  <c r="H99"/>
  <c r="H98" s="1"/>
  <c r="H100"/>
  <c r="E101"/>
  <c r="F101"/>
  <c r="F97" s="1"/>
  <c r="G101"/>
  <c r="H102"/>
  <c r="H101" s="1"/>
  <c r="H103"/>
  <c r="E104"/>
  <c r="F104"/>
  <c r="G104"/>
  <c r="H105"/>
  <c r="H106"/>
  <c r="H104" s="1"/>
  <c r="E107"/>
  <c r="F107"/>
  <c r="G107"/>
  <c r="H108"/>
  <c r="H107" s="1"/>
  <c r="H109"/>
  <c r="H111"/>
  <c r="H112"/>
  <c r="E114"/>
  <c r="F114"/>
  <c r="G114"/>
  <c r="H115"/>
  <c r="H114" s="1"/>
  <c r="H116"/>
  <c r="E117"/>
  <c r="F117"/>
  <c r="G117"/>
  <c r="H123"/>
  <c r="H124"/>
  <c r="H117" s="1"/>
  <c r="H125"/>
  <c r="E128"/>
  <c r="E127" s="1"/>
  <c r="E126" s="1"/>
  <c r="E94" s="1"/>
  <c r="F128"/>
  <c r="G128"/>
  <c r="G127"/>
  <c r="H129"/>
  <c r="H128"/>
  <c r="H130"/>
  <c r="E131"/>
  <c r="F131"/>
  <c r="F127" s="1"/>
  <c r="F126" s="1"/>
  <c r="G131"/>
  <c r="H132"/>
  <c r="H131" s="1"/>
  <c r="H133"/>
  <c r="E134"/>
  <c r="F134"/>
  <c r="G134"/>
  <c r="H135"/>
  <c r="H134" s="1"/>
  <c r="H136"/>
  <c r="E137"/>
  <c r="F137"/>
  <c r="G137"/>
  <c r="H138"/>
  <c r="H137" s="1"/>
  <c r="H139"/>
  <c r="E140"/>
  <c r="F140"/>
  <c r="G140"/>
  <c r="H141"/>
  <c r="H140" s="1"/>
  <c r="H142"/>
  <c r="E143"/>
  <c r="F143"/>
  <c r="G143"/>
  <c r="H144"/>
  <c r="H143" s="1"/>
  <c r="H145"/>
  <c r="E152"/>
  <c r="F152"/>
  <c r="F151" s="1"/>
  <c r="G152"/>
  <c r="G151" s="1"/>
  <c r="G126" s="1"/>
  <c r="H153"/>
  <c r="H152" s="1"/>
  <c r="H151" s="1"/>
  <c r="H154"/>
  <c r="E155"/>
  <c r="F155"/>
  <c r="G155"/>
  <c r="H156"/>
  <c r="H155"/>
  <c r="H157"/>
  <c r="E158"/>
  <c r="E151" s="1"/>
  <c r="F158"/>
  <c r="G158"/>
  <c r="H159"/>
  <c r="H158"/>
  <c r="H160"/>
  <c r="H161"/>
  <c r="H162"/>
  <c r="H97" l="1"/>
  <c r="H94" s="1"/>
  <c r="H127"/>
  <c r="H126" s="1"/>
  <c r="F94"/>
  <c r="G94"/>
  <c r="H53"/>
  <c r="H95" s="1"/>
  <c r="F95"/>
  <c r="G95"/>
  <c r="E95"/>
</calcChain>
</file>

<file path=xl/sharedStrings.xml><?xml version="1.0" encoding="utf-8"?>
<sst xmlns="http://schemas.openxmlformats.org/spreadsheetml/2006/main" count="451" uniqueCount="324">
  <si>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</si>
  <si>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</si>
  <si>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</si>
  <si>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</si>
  <si>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</si>
  <si>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</si>
  <si>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</si>
  <si>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</si>
  <si>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</si>
  <si>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</si>
  <si>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</si>
  <si>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</si>
  <si>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</si>
  <si>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</si>
  <si>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</si>
  <si>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</si>
  <si>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</si>
  <si>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</si>
  <si>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</si>
  <si>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</si>
  <si>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</si>
  <si>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</si>
  <si>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</si>
  <si>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</si>
  <si>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</si>
  <si>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</si>
  <si>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</si>
  <si>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</si>
  <si>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</si>
  <si>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</si>
  <si>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</si>
  <si>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</si>
  <si>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</si>
  <si>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</si>
  <si>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</si>
  <si>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</si>
  <si>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</si>
  <si>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</si>
  <si>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</si>
  <si>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</si>
  <si>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</si>
  <si>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</si>
  <si>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</si>
  <si>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</si>
  <si>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</si>
  <si>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</si>
  <si>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</si>
  <si>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</si>
  <si>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</si>
  <si>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</si>
  <si>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</si>
  <si>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</si>
  <si>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</si>
  <si>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</si>
  <si>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</si>
  <si>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</si>
  <si>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</si>
  <si>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</si>
  <si>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</si>
  <si>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</si>
  <si>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</si>
  <si>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</si>
  <si>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</si>
  <si>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</si>
  <si>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</si>
  <si>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</si>
  <si>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</si>
  <si>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</si>
  <si>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</si>
  <si>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</si>
  <si>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</si>
  <si>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</si>
  <si>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</si>
  <si>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</si>
  <si>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</si>
  <si>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</si>
  <si>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</si>
  <si>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</si>
  <si>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</si>
  <si>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</si>
  <si>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</si>
  <si>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</si>
  <si>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</si>
  <si>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</si>
  <si>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</si>
  <si>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</si>
  <si>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</si>
  <si>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</si>
  <si>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</si>
  <si>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</si>
  <si>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</si>
  <si>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</si>
  <si>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</si>
  <si>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</si>
  <si>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</si>
  <si>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</si>
  <si>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</si>
  <si>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</si>
  <si>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</si>
  <si>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</si>
  <si>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</si>
  <si>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</si>
  <si>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</si>
  <si>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</si>
  <si>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</si>
  <si>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</si>
  <si>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</si>
  <si>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</si>
  <si>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</si>
  <si>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</si>
  <si>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</si>
  <si>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</si>
  <si>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</si>
  <si>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</si>
  <si>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</si>
  <si>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</si>
  <si>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</si>
  <si>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</si>
  <si>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</si>
  <si>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</si>
  <si>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</si>
  <si>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</si>
  <si>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</si>
  <si>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</si>
  <si>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</si>
  <si>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</si>
  <si>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</si>
  <si>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</si>
  <si>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</si>
  <si>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</si>
  <si>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</si>
  <si>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</si>
  <si>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</si>
  <si>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</si>
  <si>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</si>
  <si>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</si>
  <si>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</si>
  <si>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</si>
  <si>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</si>
  <si>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</si>
  <si>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</si>
  <si>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</si>
  <si>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</si>
  <si>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</si>
  <si>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</si>
  <si>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</si>
  <si>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</si>
  <si>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</si>
  <si>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</si>
  <si>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</si>
  <si>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</si>
  <si>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</si>
  <si>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</si>
  <si>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</si>
  <si>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</si>
  <si>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</si>
  <si>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</si>
  <si>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</si>
  <si>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</si>
  <si>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</si>
  <si>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</si>
  <si>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</si>
  <si>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</si>
  <si>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</si>
  <si>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</si>
  <si>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</si>
  <si>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</si>
  <si>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</si>
  <si>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</si>
  <si>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</si>
  <si>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</si>
  <si>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</si>
  <si>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</si>
  <si>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</si>
  <si>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</si>
  <si>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</si>
  <si>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</si>
  <si>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</si>
  <si>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</si>
  <si>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</si>
  <si>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</si>
  <si>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</si>
  <si>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</si>
  <si>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</si>
  <si>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</si>
  <si>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</si>
  <si>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</si>
  <si>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</si>
  <si>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</si>
  <si>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</si>
  <si>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</si>
  <si>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</si>
  <si>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</si>
  <si>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</si>
  <si>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</si>
  <si>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</si>
  <si>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</si>
  <si>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</si>
  <si>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</si>
  <si>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</si>
  <si>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</si>
  <si>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</si>
  <si>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</si>
  <si>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Муниципальное автономное общеобразовательное учреждение "Средняя общеобразовательная школа  №24 с углубленным изучением отдельных предметов"</t>
  </si>
  <si>
    <t>Косинова Е. В.</t>
  </si>
  <si>
    <t>Кладова О.И.</t>
  </si>
  <si>
    <t>01 января 2023 г.</t>
  </si>
  <si>
    <t>871</t>
  </si>
  <si>
    <t>Администрация Старооскольского городского округа Белгородской области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</si>
  <si>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</si>
  <si>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</si>
  <si>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</si>
  <si>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</si>
  <si>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</si>
  <si>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</si>
  <si>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</si>
  <si>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</si>
  <si>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</si>
  <si>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</si>
  <si>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</si>
  <si>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</si>
  <si>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</si>
  <si>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</si>
  <si>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</si>
  <si>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</si>
  <si>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</si>
  <si>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</si>
  <si>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</si>
  <si>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</si>
  <si>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</si>
  <si>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</si>
  <si>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</si>
  <si>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</si>
  <si>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</si>
  <si>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</si>
  <si>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</si>
  <si>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</si>
  <si>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</si>
  <si>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</si>
  <si>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</si>
  <si>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</si>
  <si>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</si>
  <si>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</si>
  <si>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</si>
  <si>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</si>
  <si>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</si>
  <si>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</si>
  <si>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</si>
  <si>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</si>
  <si>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</si>
  <si>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</si>
  <si>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</si>
  <si>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</si>
  <si>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</si>
  <si>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</si>
  <si>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</si>
  <si>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</si>
  <si>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</si>
  <si>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</si>
  <si>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14740000001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</si>
  <si>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</si>
  <si>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</si>
  <si>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</si>
  <si>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</si>
  <si>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</si>
  <si>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</si>
  <si>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</si>
  <si>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</si>
  <si>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</si>
  <si>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</si>
  <si>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296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</si>
  <si>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</si>
  <si>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</si>
  <si>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</si>
  <si>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</si>
  <si>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</si>
  <si>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</si>
  <si>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221</t>
  </si>
  <si>
    <t>Услуги связи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</si>
  <si>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</si>
  <si>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</si>
  <si>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</si>
  <si>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</si>
  <si>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</si>
  <si>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</si>
  <si>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</si>
  <si>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</si>
  <si>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</si>
  <si>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</si>
  <si>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</si>
  <si>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</si>
  <si>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</si>
  <si>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</si>
  <si>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</si>
  <si>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</si>
  <si>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</si>
  <si>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</si>
  <si>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</si>
  <si>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</si>
  <si>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172</t>
  </si>
  <si>
    <t>Доходы от выбытия активов</t>
  </si>
  <si>
    <t>Доходы от оценки активов и обязательств</t>
  </si>
  <si>
    <t>176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</si>
  <si>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</si>
  <si>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</si>
  <si>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</si>
  <si>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</si>
  <si>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</si>
  <si>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</si>
  <si>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135</t>
  </si>
  <si>
    <t>Доходы по условным арендным платежам</t>
  </si>
  <si>
    <t>121</t>
  </si>
  <si>
    <t>Доходы от операционной аренды</t>
  </si>
  <si>
    <t xml:space="preserve">Старооскольский городской округ </t>
  </si>
  <si>
    <t>41933270</t>
  </si>
  <si>
    <t>04023009</t>
  </si>
  <si>
    <t>31278013369</t>
  </si>
  <si>
    <t>МКУ "ЦБО и РО", ОГРН 1133128005240,  ИНН 3128096252, КПП 312801001, г.Старый Оскол, ул.Комсомольская,43</t>
  </si>
  <si>
    <t>"30" января 2023 г.</t>
  </si>
  <si>
    <t>главный специалист</t>
  </si>
  <si>
    <t xml:space="preserve">Юдина Л.В. </t>
  </si>
  <si>
    <t>22-06-89</t>
  </si>
  <si>
    <t>директор</t>
  </si>
  <si>
    <t>Макарова Н.И.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</si>
</sst>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176</xdr:row>
      <xdr:rowOff>57150</xdr:rowOff>
    </xdr:from>
    <xdr:to>
      <xdr:col>4</xdr:col>
      <xdr:colOff>1038225</xdr:colOff>
      <xdr:row>176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9"/>
  <sheetViews>
    <sheetView tabSelected="1" topLeftCell="A145" zoomScaleNormal="100" workbookViewId="0">
      <selection activeCell="B159" sqref="B159"/>
    </sheetView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87" t="s">
        <v>0</v>
      </c>
      <c r="C2" s="188"/>
      <c r="D2" s="188"/>
      <c r="E2" s="188"/>
      <c r="F2" s="188"/>
      <c r="G2" s="189"/>
      <c r="H2" s="40" t="s">
        <v>1</v>
      </c>
      <c r="I2" s="6"/>
      <c r="J2" s="3" t="s">
        <v>133</v>
      </c>
    </row>
    <row r="3" spans="2:10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209</v>
      </c>
      <c r="J3" s="3" t="s">
        <v>132</v>
      </c>
    </row>
    <row r="4" spans="2:10">
      <c r="B4" s="4"/>
      <c r="C4" s="3" t="s">
        <v>109</v>
      </c>
      <c r="D4" s="193" t="s">
        <v>206</v>
      </c>
      <c r="E4" s="193"/>
      <c r="F4" s="3"/>
      <c r="G4" s="7" t="s">
        <v>105</v>
      </c>
      <c r="H4" s="37">
        <v>44927</v>
      </c>
      <c r="I4" s="6" t="s">
        <v>210</v>
      </c>
      <c r="J4" s="3" t="s">
        <v>134</v>
      </c>
    </row>
    <row r="5" spans="2:10" ht="51" customHeight="1">
      <c r="B5" s="5" t="s">
        <v>110</v>
      </c>
      <c r="C5" s="195" t="s">
        <v>203</v>
      </c>
      <c r="D5" s="195"/>
      <c r="E5" s="195"/>
      <c r="F5" s="195"/>
      <c r="G5" s="7" t="s">
        <v>106</v>
      </c>
      <c r="H5" s="36" t="s">
        <v>314</v>
      </c>
      <c r="I5" s="6" t="s">
        <v>211</v>
      </c>
      <c r="J5" s="3" t="s">
        <v>135</v>
      </c>
    </row>
    <row r="6" spans="2:10" ht="29.25" customHeight="1">
      <c r="B6" s="5" t="s">
        <v>111</v>
      </c>
      <c r="C6" s="196"/>
      <c r="D6" s="196"/>
      <c r="E6" s="196"/>
      <c r="F6" s="196"/>
      <c r="G6" s="7" t="s">
        <v>124</v>
      </c>
      <c r="H6" s="152">
        <v>3128011530</v>
      </c>
      <c r="I6" s="6"/>
      <c r="J6" s="3" t="s">
        <v>136</v>
      </c>
    </row>
    <row r="7" spans="2:10" ht="25.5" customHeight="1">
      <c r="B7" s="5" t="s">
        <v>112</v>
      </c>
      <c r="C7" s="196" t="s">
        <v>313</v>
      </c>
      <c r="D7" s="196"/>
      <c r="E7" s="196"/>
      <c r="F7" s="196"/>
      <c r="G7" s="7" t="s">
        <v>125</v>
      </c>
      <c r="H7" s="35" t="s">
        <v>259</v>
      </c>
      <c r="I7" s="6" t="s">
        <v>213</v>
      </c>
      <c r="J7" s="3" t="s">
        <v>137</v>
      </c>
    </row>
    <row r="8" spans="2:10">
      <c r="C8" s="194" t="s">
        <v>208</v>
      </c>
      <c r="D8" s="194"/>
      <c r="E8" s="194"/>
      <c r="F8" s="194"/>
      <c r="G8" s="7" t="s">
        <v>106</v>
      </c>
      <c r="H8" s="36" t="s">
        <v>315</v>
      </c>
      <c r="I8" s="6"/>
      <c r="J8" s="3" t="s">
        <v>138</v>
      </c>
    </row>
    <row r="9" spans="2:10" ht="28.5" customHeight="1">
      <c r="B9" s="5" t="s">
        <v>113</v>
      </c>
      <c r="C9" s="195"/>
      <c r="D9" s="195"/>
      <c r="E9" s="195"/>
      <c r="F9" s="195"/>
      <c r="G9" s="7" t="s">
        <v>124</v>
      </c>
      <c r="H9" s="36" t="s">
        <v>316</v>
      </c>
      <c r="I9" s="6"/>
      <c r="J9" s="3" t="s">
        <v>139</v>
      </c>
    </row>
    <row r="10" spans="2:10">
      <c r="B10" s="8" t="s">
        <v>3</v>
      </c>
      <c r="C10"/>
      <c r="D10" s="6"/>
      <c r="E10" s="9"/>
      <c r="F10" s="9"/>
      <c r="G10" s="7" t="s">
        <v>107</v>
      </c>
      <c r="H10" s="153" t="s">
        <v>207</v>
      </c>
      <c r="I10" s="6" t="s">
        <v>212</v>
      </c>
      <c r="J10" s="3" t="s">
        <v>140</v>
      </c>
    </row>
    <row r="11" spans="2:10" ht="15.75" thickBot="1">
      <c r="B11" s="4" t="s">
        <v>198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>
      <c r="B13" s="53"/>
      <c r="C13" s="54" t="s">
        <v>4</v>
      </c>
      <c r="D13" s="190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>
      <c r="B14" s="58" t="s">
        <v>7</v>
      </c>
      <c r="C14" s="59" t="s">
        <v>8</v>
      </c>
      <c r="D14" s="191"/>
      <c r="E14" s="60" t="s">
        <v>9</v>
      </c>
      <c r="F14" s="60" t="s">
        <v>127</v>
      </c>
      <c r="G14" s="61" t="s">
        <v>130</v>
      </c>
      <c r="H14" s="62" t="s">
        <v>10</v>
      </c>
      <c r="I14" s="6" t="s">
        <v>204</v>
      </c>
      <c r="J14" s="3" t="s">
        <v>144</v>
      </c>
    </row>
    <row r="15" spans="2:10" s="3" customFormat="1" ht="12" customHeight="1">
      <c r="B15" s="63"/>
      <c r="C15" s="59" t="s">
        <v>11</v>
      </c>
      <c r="D15" s="192"/>
      <c r="E15" s="64" t="s">
        <v>12</v>
      </c>
      <c r="F15" s="60" t="s">
        <v>128</v>
      </c>
      <c r="G15" s="61" t="s">
        <v>131</v>
      </c>
      <c r="H15" s="62"/>
      <c r="I15" s="6"/>
      <c r="J15" s="3" t="s">
        <v>145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10" s="3" customFormat="1" ht="24">
      <c r="B17" s="69" t="s">
        <v>234</v>
      </c>
      <c r="C17" s="70" t="s">
        <v>15</v>
      </c>
      <c r="D17" s="71" t="s">
        <v>16</v>
      </c>
      <c r="E17" s="72">
        <f>E18+E21+E25+E28+E32+E35+E44+E47</f>
        <v>575696</v>
      </c>
      <c r="F17" s="72">
        <f>F18+F21+F25+F28+F32+F35+F44+F47</f>
        <v>160402821.93000001</v>
      </c>
      <c r="G17" s="72">
        <f>G18+G21+G25+G28+G32+G35+G44+G47</f>
        <v>4848694.25</v>
      </c>
      <c r="H17" s="73">
        <f>H18+H21+H25+H28+H32+H35+H44+H47</f>
        <v>165827212.18000001</v>
      </c>
    </row>
    <row r="18" spans="2:10" s="3" customFormat="1" ht="12">
      <c r="B18" s="74" t="s">
        <v>233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69452</v>
      </c>
      <c r="H18" s="78">
        <f>SUM(H19:H20)</f>
        <v>69452</v>
      </c>
    </row>
    <row r="19" spans="2:10" s="3" customFormat="1" ht="11.25">
      <c r="B19" s="151" t="s">
        <v>312</v>
      </c>
      <c r="C19" s="79" t="s">
        <v>17</v>
      </c>
      <c r="D19" s="149" t="s">
        <v>311</v>
      </c>
      <c r="E19" s="48">
        <v>0</v>
      </c>
      <c r="F19" s="48">
        <v>0</v>
      </c>
      <c r="G19" s="49">
        <v>69452</v>
      </c>
      <c r="H19" s="82">
        <f>SUM(E19:G19)</f>
        <v>69452</v>
      </c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12">
      <c r="B21" s="74" t="s">
        <v>235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156633691.12</v>
      </c>
      <c r="G21" s="77">
        <f>SUM(G22:G24)</f>
        <v>2894679.8</v>
      </c>
      <c r="H21" s="78">
        <f>SUM(H22:H24)</f>
        <v>159528370.91999999</v>
      </c>
    </row>
    <row r="22" spans="2:10" s="3" customFormat="1" ht="11.25">
      <c r="B22" s="151" t="s">
        <v>307</v>
      </c>
      <c r="C22" s="79" t="s">
        <v>19</v>
      </c>
      <c r="D22" s="149" t="s">
        <v>308</v>
      </c>
      <c r="E22" s="50">
        <v>0</v>
      </c>
      <c r="F22" s="50">
        <v>156633691.12</v>
      </c>
      <c r="G22" s="50">
        <v>2892403.88</v>
      </c>
      <c r="H22" s="82">
        <f>SUM(E22:G22)</f>
        <v>159526095</v>
      </c>
    </row>
    <row r="23" spans="2:10" s="3" customFormat="1" ht="11.25">
      <c r="B23" s="151" t="s">
        <v>310</v>
      </c>
      <c r="C23" s="79" t="s">
        <v>19</v>
      </c>
      <c r="D23" s="149" t="s">
        <v>309</v>
      </c>
      <c r="E23" s="50">
        <v>0</v>
      </c>
      <c r="F23" s="50">
        <v>0</v>
      </c>
      <c r="G23" s="50">
        <v>2275.92</v>
      </c>
      <c r="H23" s="82">
        <f>SUM(E23:G23)</f>
        <v>2275.92</v>
      </c>
    </row>
    <row r="24" spans="2:10" s="3" customFormat="1" ht="11.25" hidden="1">
      <c r="B24" s="83"/>
      <c r="C24" s="79"/>
      <c r="D24" s="80"/>
      <c r="E24" s="48"/>
      <c r="F24" s="84"/>
      <c r="G24" s="84"/>
      <c r="H24" s="82"/>
    </row>
    <row r="25" spans="2:10" s="3" customFormat="1" ht="12">
      <c r="B25" s="74" t="s">
        <v>236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>
      <c r="B26" s="162"/>
      <c r="C26" s="163"/>
      <c r="D26" s="164"/>
      <c r="E26" s="166"/>
      <c r="F26" s="166"/>
      <c r="G26" s="161"/>
      <c r="H26" s="165">
        <f>SUM(E26:G26)</f>
        <v>0</v>
      </c>
      <c r="I26" s="160"/>
      <c r="J26" s="160"/>
    </row>
    <row r="27" spans="2:10" s="3" customFormat="1" ht="11.25" hidden="1">
      <c r="B27" s="83"/>
      <c r="C27" s="79"/>
      <c r="D27" s="80"/>
      <c r="E27" s="48"/>
      <c r="F27" s="48"/>
      <c r="G27" s="81"/>
      <c r="H27" s="82"/>
    </row>
    <row r="28" spans="2:10" s="3" customFormat="1" ht="12">
      <c r="B28" s="74" t="s">
        <v>237</v>
      </c>
      <c r="C28" s="75" t="s">
        <v>23</v>
      </c>
      <c r="D28" s="76" t="s">
        <v>24</v>
      </c>
      <c r="E28" s="77">
        <f>SUM(E29:E31)</f>
        <v>575696</v>
      </c>
      <c r="F28" s="77">
        <f>SUM(F29:F31)</f>
        <v>0</v>
      </c>
      <c r="G28" s="77">
        <f>SUM(G29:G31)</f>
        <v>122040</v>
      </c>
      <c r="H28" s="78">
        <f>SUM(H29:H31)</f>
        <v>697736</v>
      </c>
    </row>
    <row r="29" spans="2:10" s="3" customFormat="1" ht="22.5">
      <c r="B29" s="151" t="s">
        <v>304</v>
      </c>
      <c r="C29" s="79" t="s">
        <v>23</v>
      </c>
      <c r="D29" s="149" t="s">
        <v>303</v>
      </c>
      <c r="E29" s="50">
        <v>575696</v>
      </c>
      <c r="F29" s="48">
        <v>0</v>
      </c>
      <c r="G29" s="50">
        <v>0</v>
      </c>
      <c r="H29" s="82">
        <f>SUM(E29:G29)</f>
        <v>575696</v>
      </c>
    </row>
    <row r="30" spans="2:10" s="3" customFormat="1" ht="33.75">
      <c r="B30" s="151" t="s">
        <v>306</v>
      </c>
      <c r="C30" s="79" t="s">
        <v>23</v>
      </c>
      <c r="D30" s="149" t="s">
        <v>305</v>
      </c>
      <c r="E30" s="50">
        <v>0</v>
      </c>
      <c r="F30" s="48">
        <v>0</v>
      </c>
      <c r="G30" s="50">
        <v>122040</v>
      </c>
      <c r="H30" s="82">
        <f>SUM(E30:G30)</f>
        <v>122040</v>
      </c>
    </row>
    <row r="31" spans="2:10" s="3" customFormat="1" ht="11.25" hidden="1">
      <c r="B31" s="83"/>
      <c r="C31" s="79"/>
      <c r="D31" s="80"/>
      <c r="E31" s="84"/>
      <c r="F31" s="48"/>
      <c r="G31" s="84"/>
      <c r="H31" s="82"/>
    </row>
    <row r="32" spans="2:10" s="3" customFormat="1" ht="12">
      <c r="B32" s="74" t="s">
        <v>261</v>
      </c>
      <c r="C32" s="75" t="s">
        <v>171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>
      <c r="B33" s="162"/>
      <c r="C33" s="163"/>
      <c r="D33" s="164"/>
      <c r="E33" s="161"/>
      <c r="F33" s="161"/>
      <c r="G33" s="161"/>
      <c r="H33" s="165">
        <f>SUM(E33:G33)</f>
        <v>0</v>
      </c>
      <c r="I33" s="160"/>
      <c r="J33" s="160"/>
    </row>
    <row r="34" spans="2:10" s="3" customFormat="1" ht="11.25" hidden="1">
      <c r="B34" s="83"/>
      <c r="C34" s="79"/>
      <c r="D34" s="80"/>
      <c r="E34" s="84"/>
      <c r="F34" s="84"/>
      <c r="G34" s="84"/>
      <c r="H34" s="82"/>
    </row>
    <row r="35" spans="2:10" s="3" customFormat="1" ht="12">
      <c r="B35" s="74" t="s">
        <v>238</v>
      </c>
      <c r="C35" s="75" t="s">
        <v>25</v>
      </c>
      <c r="D35" s="76" t="s">
        <v>26</v>
      </c>
      <c r="E35" s="77">
        <f>SUM(E36:E38)</f>
        <v>0</v>
      </c>
      <c r="F35" s="77">
        <f>SUM(F36:F38)</f>
        <v>1876108.14</v>
      </c>
      <c r="G35" s="77">
        <f>SUM(G36:G38)</f>
        <v>80530.25</v>
      </c>
      <c r="H35" s="78">
        <f>SUM(H36:H38)</f>
        <v>1956638.39</v>
      </c>
    </row>
    <row r="36" spans="2:10" s="3" customFormat="1" ht="11.25">
      <c r="B36" s="151" t="s">
        <v>300</v>
      </c>
      <c r="C36" s="79" t="s">
        <v>25</v>
      </c>
      <c r="D36" s="149" t="s">
        <v>299</v>
      </c>
      <c r="E36" s="50">
        <v>0</v>
      </c>
      <c r="F36" s="49">
        <v>24008284.920000002</v>
      </c>
      <c r="G36" s="49">
        <v>80530.25</v>
      </c>
      <c r="H36" s="82">
        <f>SUM(E36:G36)</f>
        <v>24088815.170000002</v>
      </c>
    </row>
    <row r="37" spans="2:10" s="3" customFormat="1" ht="11.25">
      <c r="B37" s="151" t="s">
        <v>301</v>
      </c>
      <c r="C37" s="79" t="s">
        <v>25</v>
      </c>
      <c r="D37" s="149" t="s">
        <v>302</v>
      </c>
      <c r="E37" s="50">
        <v>0</v>
      </c>
      <c r="F37" s="49">
        <v>-22132176.780000001</v>
      </c>
      <c r="G37" s="49">
        <v>0</v>
      </c>
      <c r="H37" s="82">
        <f>SUM(E37:G37)</f>
        <v>-22132176.780000001</v>
      </c>
    </row>
    <row r="38" spans="2:10" s="3" customFormat="1" ht="0.75" customHeight="1" thickBot="1">
      <c r="B38" s="85"/>
      <c r="C38" s="86"/>
      <c r="D38" s="87"/>
      <c r="E38" s="88"/>
      <c r="F38" s="88"/>
      <c r="G38" s="88"/>
      <c r="H38" s="89"/>
    </row>
    <row r="39" spans="2:10" s="3" customFormat="1" ht="12.2" customHeight="1">
      <c r="B39" s="90"/>
      <c r="C39" s="90"/>
      <c r="D39" s="90"/>
      <c r="E39" s="90"/>
      <c r="F39" s="90"/>
      <c r="G39" s="90"/>
      <c r="H39" s="90" t="s">
        <v>28</v>
      </c>
      <c r="J39" s="46" t="s">
        <v>167</v>
      </c>
    </row>
    <row r="40" spans="2:10" s="3" customFormat="1" ht="12.2" customHeight="1">
      <c r="B40" s="53"/>
      <c r="C40" s="54" t="s">
        <v>4</v>
      </c>
      <c r="D40" s="190" t="s">
        <v>5</v>
      </c>
      <c r="E40" s="55" t="s">
        <v>6</v>
      </c>
      <c r="F40" s="55" t="s">
        <v>126</v>
      </c>
      <c r="G40" s="56" t="s">
        <v>129</v>
      </c>
      <c r="H40" s="91"/>
      <c r="J40" s="46" t="s">
        <v>168</v>
      </c>
    </row>
    <row r="41" spans="2:10" s="3" customFormat="1" ht="12.2" customHeight="1">
      <c r="B41" s="58" t="s">
        <v>7</v>
      </c>
      <c r="C41" s="59" t="s">
        <v>8</v>
      </c>
      <c r="D41" s="191"/>
      <c r="E41" s="60" t="s">
        <v>9</v>
      </c>
      <c r="F41" s="60" t="s">
        <v>127</v>
      </c>
      <c r="G41" s="61" t="s">
        <v>130</v>
      </c>
      <c r="H41" s="92" t="s">
        <v>10</v>
      </c>
      <c r="J41" s="47" t="s">
        <v>169</v>
      </c>
    </row>
    <row r="42" spans="2:10" s="3" customFormat="1" ht="12.2" customHeight="1">
      <c r="B42" s="63"/>
      <c r="C42" s="59" t="s">
        <v>11</v>
      </c>
      <c r="D42" s="192"/>
      <c r="E42" s="64" t="s">
        <v>12</v>
      </c>
      <c r="F42" s="60" t="s">
        <v>128</v>
      </c>
      <c r="G42" s="61" t="s">
        <v>131</v>
      </c>
      <c r="H42" s="92"/>
      <c r="J42" s="47" t="s">
        <v>170</v>
      </c>
    </row>
    <row r="43" spans="2:10" s="3" customFormat="1" ht="12.2" customHeight="1" thickBot="1">
      <c r="B43" s="65">
        <v>1</v>
      </c>
      <c r="C43" s="66">
        <v>2</v>
      </c>
      <c r="D43" s="66">
        <v>3</v>
      </c>
      <c r="E43" s="67">
        <v>4</v>
      </c>
      <c r="F43" s="67">
        <v>5</v>
      </c>
      <c r="G43" s="56" t="s">
        <v>13</v>
      </c>
      <c r="H43" s="91" t="s">
        <v>14</v>
      </c>
    </row>
    <row r="44" spans="2:10" s="3" customFormat="1" ht="12">
      <c r="B44" s="93" t="s">
        <v>239</v>
      </c>
      <c r="C44" s="70" t="s">
        <v>16</v>
      </c>
      <c r="D44" s="71" t="s">
        <v>27</v>
      </c>
      <c r="E44" s="94">
        <f>SUM(E45:E46)</f>
        <v>0</v>
      </c>
      <c r="F44" s="94">
        <f>SUM(F45:F46)</f>
        <v>0</v>
      </c>
      <c r="G44" s="94">
        <f>SUM(G45:G46)</f>
        <v>0</v>
      </c>
      <c r="H44" s="95">
        <f>SUM(H45:H46)</f>
        <v>0</v>
      </c>
    </row>
    <row r="45" spans="2:10" s="3" customFormat="1" ht="11.25">
      <c r="B45" s="155"/>
      <c r="C45" s="156"/>
      <c r="D45" s="157"/>
      <c r="E45" s="158"/>
      <c r="F45" s="158"/>
      <c r="G45" s="158"/>
      <c r="H45" s="159">
        <f>SUM(E45:G45)</f>
        <v>0</v>
      </c>
      <c r="I45" s="160"/>
      <c r="J45" s="160"/>
    </row>
    <row r="46" spans="2:10" s="3" customFormat="1" ht="11.25" hidden="1">
      <c r="B46" s="101"/>
      <c r="C46" s="97"/>
      <c r="D46" s="98"/>
      <c r="E46" s="102"/>
      <c r="F46" s="99"/>
      <c r="G46" s="99"/>
      <c r="H46" s="100"/>
    </row>
    <row r="47" spans="2:10" s="3" customFormat="1" ht="24">
      <c r="B47" s="74" t="s">
        <v>240</v>
      </c>
      <c r="C47" s="75" t="s">
        <v>172</v>
      </c>
      <c r="D47" s="76" t="s">
        <v>33</v>
      </c>
      <c r="E47" s="103">
        <f>SUM(E48:E52)</f>
        <v>0</v>
      </c>
      <c r="F47" s="103">
        <f>SUM(F48:F52)</f>
        <v>1893022.67</v>
      </c>
      <c r="G47" s="103">
        <f>SUM(G48:G52)</f>
        <v>1681992.2</v>
      </c>
      <c r="H47" s="104">
        <f>SUM(H48:H52)</f>
        <v>3575014.87</v>
      </c>
    </row>
    <row r="48" spans="2:10" s="3" customFormat="1" ht="33.75">
      <c r="B48" s="96" t="s">
        <v>291</v>
      </c>
      <c r="C48" s="97" t="s">
        <v>172</v>
      </c>
      <c r="D48" s="150" t="s">
        <v>292</v>
      </c>
      <c r="E48" s="39">
        <v>0</v>
      </c>
      <c r="F48" s="39">
        <v>824319.75</v>
      </c>
      <c r="G48" s="39">
        <v>0</v>
      </c>
      <c r="H48" s="100">
        <f>SUM(E48:G48)</f>
        <v>824319.75</v>
      </c>
    </row>
    <row r="49" spans="2:8" s="3" customFormat="1" ht="33.75">
      <c r="B49" s="96" t="s">
        <v>293</v>
      </c>
      <c r="C49" s="97" t="s">
        <v>172</v>
      </c>
      <c r="D49" s="150" t="s">
        <v>294</v>
      </c>
      <c r="E49" s="39">
        <v>0</v>
      </c>
      <c r="F49" s="39">
        <v>0</v>
      </c>
      <c r="G49" s="39">
        <v>3992.2</v>
      </c>
      <c r="H49" s="100">
        <f>SUM(E49:G49)</f>
        <v>3992.2</v>
      </c>
    </row>
    <row r="50" spans="2:8" s="3" customFormat="1" ht="33.75">
      <c r="B50" s="96" t="s">
        <v>296</v>
      </c>
      <c r="C50" s="97" t="s">
        <v>172</v>
      </c>
      <c r="D50" s="150" t="s">
        <v>295</v>
      </c>
      <c r="E50" s="39">
        <v>0</v>
      </c>
      <c r="F50" s="39">
        <v>1068702.92</v>
      </c>
      <c r="G50" s="39">
        <v>0</v>
      </c>
      <c r="H50" s="100">
        <f>SUM(E50:G50)</f>
        <v>1068702.92</v>
      </c>
    </row>
    <row r="51" spans="2:8" s="3" customFormat="1" ht="33.75">
      <c r="B51" s="96" t="s">
        <v>298</v>
      </c>
      <c r="C51" s="97" t="s">
        <v>172</v>
      </c>
      <c r="D51" s="150" t="s">
        <v>297</v>
      </c>
      <c r="E51" s="39">
        <v>0</v>
      </c>
      <c r="F51" s="39">
        <v>0</v>
      </c>
      <c r="G51" s="39">
        <v>1678000</v>
      </c>
      <c r="H51" s="100">
        <f>SUM(E51:G51)</f>
        <v>1678000</v>
      </c>
    </row>
    <row r="52" spans="2:8" s="3" customFormat="1" ht="11.25" hidden="1">
      <c r="B52" s="101"/>
      <c r="C52" s="97"/>
      <c r="D52" s="98"/>
      <c r="E52" s="102"/>
      <c r="F52" s="99"/>
      <c r="G52" s="99"/>
      <c r="H52" s="100"/>
    </row>
    <row r="53" spans="2:8" s="3" customFormat="1" ht="24">
      <c r="B53" s="105" t="s">
        <v>241</v>
      </c>
      <c r="C53" s="75" t="s">
        <v>24</v>
      </c>
      <c r="D53" s="76" t="s">
        <v>29</v>
      </c>
      <c r="E53" s="106">
        <f>E54+E59+E65+E68+E71+E74+E77+E81+E89</f>
        <v>1150</v>
      </c>
      <c r="F53" s="106">
        <f>F54+F59+F65+F68+F71+F74+F77+F81+F89</f>
        <v>157768628.88999999</v>
      </c>
      <c r="G53" s="106">
        <f>G54+G59+G65+G68+G71+G74+G77+G81+G89</f>
        <v>4707365.82</v>
      </c>
      <c r="H53" s="107">
        <f>H54+H59+H65+H68+H71+H74+H77+H81+H89</f>
        <v>162477144.71000001</v>
      </c>
    </row>
    <row r="54" spans="2:8" s="3" customFormat="1" ht="12">
      <c r="B54" s="74" t="s">
        <v>231</v>
      </c>
      <c r="C54" s="75" t="s">
        <v>30</v>
      </c>
      <c r="D54" s="76" t="s">
        <v>31</v>
      </c>
      <c r="E54" s="103">
        <f>SUM(E55:E58)</f>
        <v>1150</v>
      </c>
      <c r="F54" s="103">
        <f>SUM(F55:F58)</f>
        <v>113028472.77</v>
      </c>
      <c r="G54" s="103">
        <f>SUM(G55:G58)</f>
        <v>1427637.17</v>
      </c>
      <c r="H54" s="104">
        <f>SUM(H55:H58)</f>
        <v>114457259.94</v>
      </c>
    </row>
    <row r="55" spans="2:8" s="3" customFormat="1" ht="11.25">
      <c r="B55" s="96" t="s">
        <v>285</v>
      </c>
      <c r="C55" s="97" t="s">
        <v>30</v>
      </c>
      <c r="D55" s="150" t="s">
        <v>286</v>
      </c>
      <c r="E55" s="33">
        <v>0</v>
      </c>
      <c r="F55" s="33">
        <v>86852170.769999996</v>
      </c>
      <c r="G55" s="33">
        <v>1096034.69</v>
      </c>
      <c r="H55" s="100">
        <f>SUM(E55:G55)</f>
        <v>87948205.459999993</v>
      </c>
    </row>
    <row r="56" spans="2:8" s="3" customFormat="1" ht="11.25">
      <c r="B56" s="96" t="s">
        <v>287</v>
      </c>
      <c r="C56" s="97" t="s">
        <v>30</v>
      </c>
      <c r="D56" s="150" t="s">
        <v>288</v>
      </c>
      <c r="E56" s="33">
        <v>1150</v>
      </c>
      <c r="F56" s="33">
        <v>9500</v>
      </c>
      <c r="G56" s="33">
        <v>1500</v>
      </c>
      <c r="H56" s="100">
        <f>SUM(E56:G56)</f>
        <v>12150</v>
      </c>
    </row>
    <row r="57" spans="2:8" s="3" customFormat="1" ht="11.25">
      <c r="B57" s="96" t="s">
        <v>289</v>
      </c>
      <c r="C57" s="97" t="s">
        <v>30</v>
      </c>
      <c r="D57" s="150" t="s">
        <v>290</v>
      </c>
      <c r="E57" s="33">
        <v>0</v>
      </c>
      <c r="F57" s="33">
        <v>26166802</v>
      </c>
      <c r="G57" s="33">
        <v>330102.48</v>
      </c>
      <c r="H57" s="100">
        <f>SUM(E57:G57)</f>
        <v>26496904.48</v>
      </c>
    </row>
    <row r="58" spans="2:8" s="3" customFormat="1" ht="12.2" hidden="1" customHeight="1">
      <c r="B58" s="101"/>
      <c r="C58" s="97"/>
      <c r="D58" s="98"/>
      <c r="E58" s="102"/>
      <c r="F58" s="102"/>
      <c r="G58" s="102"/>
      <c r="H58" s="100"/>
    </row>
    <row r="59" spans="2:8" s="3" customFormat="1" ht="12">
      <c r="B59" s="74" t="s">
        <v>232</v>
      </c>
      <c r="C59" s="75" t="s">
        <v>26</v>
      </c>
      <c r="D59" s="76" t="s">
        <v>32</v>
      </c>
      <c r="E59" s="103">
        <f>SUM(E60:E64)</f>
        <v>0</v>
      </c>
      <c r="F59" s="103">
        <f>SUM(F60:F64)</f>
        <v>29289335.289999999</v>
      </c>
      <c r="G59" s="103">
        <f>SUM(G60:G64)</f>
        <v>364097.63</v>
      </c>
      <c r="H59" s="104">
        <f>SUM(H60:H64)</f>
        <v>29653432.920000002</v>
      </c>
    </row>
    <row r="60" spans="2:8" s="3" customFormat="1" ht="11.25">
      <c r="B60" s="96" t="s">
        <v>278</v>
      </c>
      <c r="C60" s="97" t="s">
        <v>26</v>
      </c>
      <c r="D60" s="150" t="s">
        <v>277</v>
      </c>
      <c r="E60" s="33">
        <v>0</v>
      </c>
      <c r="F60" s="33">
        <v>8223.5</v>
      </c>
      <c r="G60" s="33">
        <v>0</v>
      </c>
      <c r="H60" s="100">
        <f>SUM(E60:G60)</f>
        <v>8223.5</v>
      </c>
    </row>
    <row r="61" spans="2:8" s="3" customFormat="1" ht="11.25">
      <c r="B61" s="96" t="s">
        <v>280</v>
      </c>
      <c r="C61" s="97" t="s">
        <v>26</v>
      </c>
      <c r="D61" s="150" t="s">
        <v>279</v>
      </c>
      <c r="E61" s="33">
        <v>0</v>
      </c>
      <c r="F61" s="33">
        <v>5223618.8600000003</v>
      </c>
      <c r="G61" s="33">
        <v>955.26</v>
      </c>
      <c r="H61" s="100">
        <f>SUM(E61:G61)</f>
        <v>5224574.12</v>
      </c>
    </row>
    <row r="62" spans="2:8" s="3" customFormat="1" ht="11.25">
      <c r="B62" s="96" t="s">
        <v>281</v>
      </c>
      <c r="C62" s="97" t="s">
        <v>26</v>
      </c>
      <c r="D62" s="150" t="s">
        <v>282</v>
      </c>
      <c r="E62" s="33">
        <v>0</v>
      </c>
      <c r="F62" s="33">
        <v>275788.71000000002</v>
      </c>
      <c r="G62" s="33">
        <v>30250</v>
      </c>
      <c r="H62" s="100">
        <f>SUM(E62:G62)</f>
        <v>306038.71000000002</v>
      </c>
    </row>
    <row r="63" spans="2:8" s="3" customFormat="1" ht="11.25">
      <c r="B63" s="96" t="s">
        <v>283</v>
      </c>
      <c r="C63" s="97" t="s">
        <v>26</v>
      </c>
      <c r="D63" s="150" t="s">
        <v>284</v>
      </c>
      <c r="E63" s="33">
        <v>0</v>
      </c>
      <c r="F63" s="33">
        <v>23781704.219999999</v>
      </c>
      <c r="G63" s="33">
        <v>332892.37</v>
      </c>
      <c r="H63" s="100">
        <f>SUM(E63:G63)</f>
        <v>24114596.59</v>
      </c>
    </row>
    <row r="64" spans="2:8" s="3" customFormat="1" ht="12.2" hidden="1" customHeight="1">
      <c r="B64" s="101"/>
      <c r="C64" s="97"/>
      <c r="D64" s="98"/>
      <c r="E64" s="102"/>
      <c r="F64" s="102"/>
      <c r="G64" s="102"/>
      <c r="H64" s="100"/>
    </row>
    <row r="65" spans="2:10" s="3" customFormat="1" ht="12">
      <c r="B65" s="74" t="s">
        <v>242</v>
      </c>
      <c r="C65" s="75" t="s">
        <v>33</v>
      </c>
      <c r="D65" s="76" t="s">
        <v>34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>
      <c r="B66" s="155"/>
      <c r="C66" s="156"/>
      <c r="D66" s="157"/>
      <c r="E66" s="161"/>
      <c r="F66" s="158"/>
      <c r="G66" s="158"/>
      <c r="H66" s="159">
        <f>SUM(E66:G66)</f>
        <v>0</v>
      </c>
      <c r="I66" s="160"/>
      <c r="J66" s="160"/>
    </row>
    <row r="67" spans="2:10" s="3" customFormat="1" ht="11.25" hidden="1">
      <c r="B67" s="101"/>
      <c r="C67" s="97"/>
      <c r="D67" s="98"/>
      <c r="E67" s="99"/>
      <c r="F67" s="99"/>
      <c r="G67" s="99"/>
      <c r="H67" s="100"/>
    </row>
    <row r="68" spans="2:10" s="3" customFormat="1" ht="12">
      <c r="B68" s="74" t="s">
        <v>243</v>
      </c>
      <c r="C68" s="75" t="s">
        <v>31</v>
      </c>
      <c r="D68" s="76" t="s">
        <v>35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>
      <c r="B69" s="155"/>
      <c r="C69" s="156"/>
      <c r="D69" s="157"/>
      <c r="E69" s="158"/>
      <c r="F69" s="158"/>
      <c r="G69" s="158"/>
      <c r="H69" s="159">
        <f>SUM(E69:G69)</f>
        <v>0</v>
      </c>
      <c r="I69" s="160"/>
      <c r="J69" s="160"/>
    </row>
    <row r="70" spans="2:10" s="3" customFormat="1" ht="11.25" hidden="1">
      <c r="B70" s="101"/>
      <c r="C70" s="97"/>
      <c r="D70" s="98"/>
      <c r="E70" s="102"/>
      <c r="F70" s="102"/>
      <c r="G70" s="102"/>
      <c r="H70" s="100"/>
    </row>
    <row r="71" spans="2:10" s="3" customFormat="1" ht="12">
      <c r="B71" s="74" t="s">
        <v>244</v>
      </c>
      <c r="C71" s="75" t="s">
        <v>34</v>
      </c>
      <c r="D71" s="76" t="s">
        <v>36</v>
      </c>
      <c r="E71" s="103">
        <f>SUM(E72:E73)</f>
        <v>0</v>
      </c>
      <c r="F71" s="103">
        <f>SUM(F72:F73)</f>
        <v>0</v>
      </c>
      <c r="G71" s="103">
        <f>SUM(G72:G73)</f>
        <v>0</v>
      </c>
      <c r="H71" s="104">
        <f>SUM(H72:H73)</f>
        <v>0</v>
      </c>
    </row>
    <row r="72" spans="2:10" s="3" customFormat="1" ht="11.25">
      <c r="B72" s="155"/>
      <c r="C72" s="156"/>
      <c r="D72" s="157"/>
      <c r="E72" s="158"/>
      <c r="F72" s="158"/>
      <c r="G72" s="158"/>
      <c r="H72" s="159">
        <f>SUM(E72:G72)</f>
        <v>0</v>
      </c>
      <c r="I72" s="160"/>
      <c r="J72" s="160"/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12">
      <c r="B74" s="74" t="s">
        <v>245</v>
      </c>
      <c r="C74" s="75" t="s">
        <v>35</v>
      </c>
      <c r="D74" s="76" t="s">
        <v>37</v>
      </c>
      <c r="E74" s="103">
        <f>SUM(E75:E76)</f>
        <v>0</v>
      </c>
      <c r="F74" s="103">
        <f>SUM(F75:F76)</f>
        <v>342070.97</v>
      </c>
      <c r="G74" s="103">
        <f>SUM(G75:G76)</f>
        <v>0</v>
      </c>
      <c r="H74" s="103">
        <f>SUM(H75:H76)</f>
        <v>342070.97</v>
      </c>
    </row>
    <row r="75" spans="2:10" s="3" customFormat="1" ht="11.25">
      <c r="B75" s="96" t="s">
        <v>276</v>
      </c>
      <c r="C75" s="97" t="s">
        <v>35</v>
      </c>
      <c r="D75" s="150" t="s">
        <v>275</v>
      </c>
      <c r="E75" s="33">
        <v>0</v>
      </c>
      <c r="F75" s="33">
        <v>342070.97</v>
      </c>
      <c r="G75" s="33">
        <v>0</v>
      </c>
      <c r="H75" s="100">
        <f>SUM(E75:G75)</f>
        <v>342070.97</v>
      </c>
    </row>
    <row r="76" spans="2:10" s="3" customFormat="1" ht="11.25" hidden="1">
      <c r="B76" s="101"/>
      <c r="C76" s="97"/>
      <c r="D76" s="98"/>
      <c r="E76" s="102"/>
      <c r="F76" s="102"/>
      <c r="G76" s="102"/>
      <c r="H76" s="100"/>
    </row>
    <row r="77" spans="2:10" s="3" customFormat="1" ht="12">
      <c r="B77" s="74" t="s">
        <v>246</v>
      </c>
      <c r="C77" s="75" t="s">
        <v>36</v>
      </c>
      <c r="D77" s="76" t="s">
        <v>40</v>
      </c>
      <c r="E77" s="103">
        <f>SUM(E78:E80)</f>
        <v>0</v>
      </c>
      <c r="F77" s="103">
        <f>SUM(F78:F80)</f>
        <v>13077793.859999999</v>
      </c>
      <c r="G77" s="103">
        <f>SUM(G78:G80)</f>
        <v>2889590.98</v>
      </c>
      <c r="H77" s="104">
        <f>SUM(H78:H80)</f>
        <v>15967384.84</v>
      </c>
    </row>
    <row r="78" spans="2:10" s="3" customFormat="1" ht="11.25">
      <c r="B78" s="96" t="s">
        <v>271</v>
      </c>
      <c r="C78" s="97" t="s">
        <v>36</v>
      </c>
      <c r="D78" s="150" t="s">
        <v>272</v>
      </c>
      <c r="E78" s="33">
        <v>0</v>
      </c>
      <c r="F78" s="33">
        <v>12037482.789999999</v>
      </c>
      <c r="G78" s="33">
        <v>2594708.4900000002</v>
      </c>
      <c r="H78" s="100">
        <f>SUM(E78:G78)</f>
        <v>14632191.279999999</v>
      </c>
    </row>
    <row r="79" spans="2:10" s="3" customFormat="1" ht="11.25">
      <c r="B79" s="96" t="s">
        <v>273</v>
      </c>
      <c r="C79" s="97" t="s">
        <v>36</v>
      </c>
      <c r="D79" s="150" t="s">
        <v>274</v>
      </c>
      <c r="E79" s="33">
        <v>0</v>
      </c>
      <c r="F79" s="33">
        <v>1040311.07</v>
      </c>
      <c r="G79" s="33">
        <v>294882.49</v>
      </c>
      <c r="H79" s="100">
        <f>SUM(E79:G79)</f>
        <v>1335193.56</v>
      </c>
    </row>
    <row r="80" spans="2:10" s="3" customFormat="1" ht="12.2" hidden="1" customHeight="1">
      <c r="B80" s="101"/>
      <c r="C80" s="97"/>
      <c r="D80" s="98"/>
      <c r="E80" s="102"/>
      <c r="F80" s="102"/>
      <c r="G80" s="102"/>
      <c r="H80" s="100"/>
    </row>
    <row r="81" spans="2:10" s="3" customFormat="1" ht="24">
      <c r="B81" s="74" t="s">
        <v>247</v>
      </c>
      <c r="C81" s="75" t="s">
        <v>37</v>
      </c>
      <c r="D81" s="76" t="s">
        <v>173</v>
      </c>
      <c r="E81" s="103">
        <f>SUM(E82:E83)</f>
        <v>0</v>
      </c>
      <c r="F81" s="103">
        <f>SUM(F82:F83)</f>
        <v>0</v>
      </c>
      <c r="G81" s="103">
        <f>SUM(G82:G83)</f>
        <v>0</v>
      </c>
      <c r="H81" s="104">
        <f>SUM(H82:H83)</f>
        <v>0</v>
      </c>
    </row>
    <row r="82" spans="2:10" s="3" customFormat="1" ht="11.25">
      <c r="B82" s="155"/>
      <c r="C82" s="156"/>
      <c r="D82" s="157"/>
      <c r="E82" s="158"/>
      <c r="F82" s="158"/>
      <c r="G82" s="158"/>
      <c r="H82" s="159">
        <f>SUM(E82:G82)</f>
        <v>0</v>
      </c>
      <c r="I82" s="160"/>
      <c r="J82" s="160"/>
    </row>
    <row r="83" spans="2:10" s="3" customFormat="1" ht="0.75" customHeight="1" thickBot="1">
      <c r="B83" s="101"/>
      <c r="C83" s="108"/>
      <c r="D83" s="109"/>
      <c r="E83" s="110"/>
      <c r="F83" s="110"/>
      <c r="G83" s="110"/>
      <c r="H83" s="111"/>
    </row>
    <row r="84" spans="2:10" s="3" customFormat="1" ht="12.2" customHeight="1">
      <c r="B84" s="90"/>
      <c r="C84" s="90"/>
      <c r="D84" s="90"/>
      <c r="E84" s="90"/>
      <c r="F84" s="90"/>
      <c r="G84" s="90"/>
      <c r="H84" s="90" t="s">
        <v>39</v>
      </c>
    </row>
    <row r="85" spans="2:10" s="3" customFormat="1" ht="12.2" customHeight="1">
      <c r="B85" s="112"/>
      <c r="C85" s="54" t="s">
        <v>4</v>
      </c>
      <c r="D85" s="190" t="s">
        <v>5</v>
      </c>
      <c r="E85" s="55" t="s">
        <v>6</v>
      </c>
      <c r="F85" s="55" t="s">
        <v>126</v>
      </c>
      <c r="G85" s="56" t="s">
        <v>129</v>
      </c>
      <c r="H85" s="91"/>
    </row>
    <row r="86" spans="2:10" s="3" customFormat="1" ht="12.2" customHeight="1">
      <c r="B86" s="59" t="s">
        <v>7</v>
      </c>
      <c r="C86" s="59" t="s">
        <v>8</v>
      </c>
      <c r="D86" s="191"/>
      <c r="E86" s="60" t="s">
        <v>9</v>
      </c>
      <c r="F86" s="60" t="s">
        <v>127</v>
      </c>
      <c r="G86" s="61" t="s">
        <v>130</v>
      </c>
      <c r="H86" s="92" t="s">
        <v>10</v>
      </c>
    </row>
    <row r="87" spans="2:10" s="3" customFormat="1" ht="12.2" customHeight="1">
      <c r="B87" s="113"/>
      <c r="C87" s="114" t="s">
        <v>11</v>
      </c>
      <c r="D87" s="192"/>
      <c r="E87" s="64" t="s">
        <v>12</v>
      </c>
      <c r="F87" s="64" t="s">
        <v>128</v>
      </c>
      <c r="G87" s="115" t="s">
        <v>131</v>
      </c>
      <c r="H87" s="92"/>
    </row>
    <row r="88" spans="2:10" s="3" customFormat="1" ht="12.2" customHeight="1" thickBot="1">
      <c r="B88" s="65">
        <v>1</v>
      </c>
      <c r="C88" s="116">
        <v>2</v>
      </c>
      <c r="D88" s="116">
        <v>3</v>
      </c>
      <c r="E88" s="117">
        <v>4</v>
      </c>
      <c r="F88" s="117">
        <v>5</v>
      </c>
      <c r="G88" s="118" t="s">
        <v>13</v>
      </c>
      <c r="H88" s="119" t="s">
        <v>14</v>
      </c>
    </row>
    <row r="89" spans="2:10" s="3" customFormat="1" ht="12">
      <c r="B89" s="93" t="s">
        <v>262</v>
      </c>
      <c r="C89" s="70" t="s">
        <v>40</v>
      </c>
      <c r="D89" s="71" t="s">
        <v>38</v>
      </c>
      <c r="E89" s="94">
        <f>SUM(E90:E93)</f>
        <v>0</v>
      </c>
      <c r="F89" s="94">
        <f>SUM(F90:F93)</f>
        <v>2030956</v>
      </c>
      <c r="G89" s="94">
        <f>SUM(G90:G93)</f>
        <v>26040.04</v>
      </c>
      <c r="H89" s="95">
        <f>SUM(H90:H93)</f>
        <v>2056996.04</v>
      </c>
    </row>
    <row r="90" spans="2:10" s="3" customFormat="1" ht="11.25">
      <c r="B90" s="96" t="s">
        <v>266</v>
      </c>
      <c r="C90" s="97" t="s">
        <v>40</v>
      </c>
      <c r="D90" s="150" t="s">
        <v>265</v>
      </c>
      <c r="E90" s="33">
        <v>0</v>
      </c>
      <c r="F90" s="33">
        <v>2030956</v>
      </c>
      <c r="G90" s="33">
        <v>0</v>
      </c>
      <c r="H90" s="100">
        <f>SUM(E90:G90)</f>
        <v>2030956</v>
      </c>
    </row>
    <row r="91" spans="2:10" s="3" customFormat="1" ht="22.5">
      <c r="B91" s="96" t="s">
        <v>268</v>
      </c>
      <c r="C91" s="97" t="s">
        <v>40</v>
      </c>
      <c r="D91" s="150" t="s">
        <v>267</v>
      </c>
      <c r="E91" s="33">
        <v>0</v>
      </c>
      <c r="F91" s="33">
        <v>0</v>
      </c>
      <c r="G91" s="33">
        <v>0.04</v>
      </c>
      <c r="H91" s="100">
        <f>SUM(E91:G91)</f>
        <v>0.04</v>
      </c>
    </row>
    <row r="92" spans="2:10" s="3" customFormat="1" ht="11.25">
      <c r="B92" s="96" t="s">
        <v>269</v>
      </c>
      <c r="C92" s="97" t="s">
        <v>40</v>
      </c>
      <c r="D92" s="150" t="s">
        <v>270</v>
      </c>
      <c r="E92" s="33">
        <v>0</v>
      </c>
      <c r="F92" s="33">
        <v>0</v>
      </c>
      <c r="G92" s="33">
        <v>26040</v>
      </c>
      <c r="H92" s="100">
        <f>SUM(E92:G92)</f>
        <v>26040</v>
      </c>
    </row>
    <row r="93" spans="2:10" s="3" customFormat="1" ht="12.2" hidden="1" customHeight="1">
      <c r="B93" s="96"/>
      <c r="C93" s="97"/>
      <c r="D93" s="98"/>
      <c r="E93" s="102"/>
      <c r="F93" s="102"/>
      <c r="G93" s="102"/>
      <c r="H93" s="100"/>
    </row>
    <row r="94" spans="2:10" s="3" customFormat="1" ht="11.25">
      <c r="B94" s="120" t="s">
        <v>248</v>
      </c>
      <c r="C94" s="75" t="s">
        <v>41</v>
      </c>
      <c r="D94" s="76"/>
      <c r="E94" s="103">
        <f>E97+E126</f>
        <v>574546</v>
      </c>
      <c r="F94" s="103">
        <f>F97+F126</f>
        <v>2634193.04</v>
      </c>
      <c r="G94" s="103">
        <f>G97+G126</f>
        <v>141328.43</v>
      </c>
      <c r="H94" s="104">
        <f>H97+H126</f>
        <v>3350067.47</v>
      </c>
    </row>
    <row r="95" spans="2:10" s="3" customFormat="1" ht="12">
      <c r="B95" s="74" t="s">
        <v>249</v>
      </c>
      <c r="C95" s="75" t="s">
        <v>42</v>
      </c>
      <c r="D95" s="76"/>
      <c r="E95" s="121">
        <f>E17-E53</f>
        <v>574546</v>
      </c>
      <c r="F95" s="121">
        <f>F17-F53</f>
        <v>2634193.04</v>
      </c>
      <c r="G95" s="121">
        <f>G17-G53</f>
        <v>141328.43</v>
      </c>
      <c r="H95" s="122">
        <f>H17-H53</f>
        <v>3350067.47</v>
      </c>
    </row>
    <row r="96" spans="2:10" s="3" customFormat="1" ht="12">
      <c r="B96" s="74" t="s">
        <v>250</v>
      </c>
      <c r="C96" s="75" t="s">
        <v>43</v>
      </c>
      <c r="D96" s="76"/>
      <c r="E96" s="39"/>
      <c r="F96" s="33"/>
      <c r="G96" s="33"/>
      <c r="H96" s="100">
        <f>SUM(E96:G96)</f>
        <v>0</v>
      </c>
    </row>
    <row r="97" spans="2:10" s="3" customFormat="1" ht="22.5">
      <c r="B97" s="120" t="s">
        <v>251</v>
      </c>
      <c r="C97" s="75" t="s">
        <v>44</v>
      </c>
      <c r="D97" s="76"/>
      <c r="E97" s="106">
        <f>E98+E101+E104+E107+E114+E117+E125</f>
        <v>0</v>
      </c>
      <c r="F97" s="106">
        <f>F98+F101+F104+F107+F114+F117+F125</f>
        <v>-18274918.82</v>
      </c>
      <c r="G97" s="106">
        <f>G98+G101+G104+G107+G114+G117+G125</f>
        <v>77776.639999999999</v>
      </c>
      <c r="H97" s="107">
        <f>H98+H101+H104+H107+H114+H117+H125</f>
        <v>-18197142.18</v>
      </c>
    </row>
    <row r="98" spans="2:10" s="3" customFormat="1" ht="12">
      <c r="B98" s="74" t="s">
        <v>252</v>
      </c>
      <c r="C98" s="75" t="s">
        <v>45</v>
      </c>
      <c r="D98" s="76"/>
      <c r="E98" s="103">
        <f>E99-E100</f>
        <v>0</v>
      </c>
      <c r="F98" s="103">
        <f>F99-F100</f>
        <v>3767379.39</v>
      </c>
      <c r="G98" s="103">
        <f>G99-G100</f>
        <v>-55662.99</v>
      </c>
      <c r="H98" s="104">
        <f>H99-H100</f>
        <v>3711716.4</v>
      </c>
    </row>
    <row r="99" spans="2:10" s="3" customFormat="1" ht="11.25">
      <c r="B99" s="123" t="s">
        <v>254</v>
      </c>
      <c r="C99" s="75" t="s">
        <v>46</v>
      </c>
      <c r="D99" s="76" t="s">
        <v>44</v>
      </c>
      <c r="E99" s="33">
        <v>574546</v>
      </c>
      <c r="F99" s="33">
        <v>18749933.489999998</v>
      </c>
      <c r="G99" s="33">
        <v>2539045.5</v>
      </c>
      <c r="H99" s="100">
        <f>SUM(E99:G99)</f>
        <v>21863524.989999998</v>
      </c>
    </row>
    <row r="100" spans="2:10" s="3" customFormat="1" ht="11.25">
      <c r="B100" s="123" t="s">
        <v>180</v>
      </c>
      <c r="C100" s="75" t="s">
        <v>47</v>
      </c>
      <c r="D100" s="76" t="s">
        <v>153</v>
      </c>
      <c r="E100" s="33">
        <v>574546</v>
      </c>
      <c r="F100" s="33">
        <v>14982554.1</v>
      </c>
      <c r="G100" s="33">
        <v>2594708.4900000002</v>
      </c>
      <c r="H100" s="100">
        <f>SUM(E100:G100)</f>
        <v>18151808.59</v>
      </c>
    </row>
    <row r="101" spans="2:10" s="3" customFormat="1" ht="12">
      <c r="B101" s="74" t="s">
        <v>178</v>
      </c>
      <c r="C101" s="75" t="s">
        <v>49</v>
      </c>
      <c r="D101" s="76"/>
      <c r="E101" s="103">
        <f>E102-E103</f>
        <v>0</v>
      </c>
      <c r="F101" s="103">
        <f>F102-F103</f>
        <v>0</v>
      </c>
      <c r="G101" s="103">
        <f>G102-G103</f>
        <v>0</v>
      </c>
      <c r="H101" s="104">
        <f>H102-H103</f>
        <v>0</v>
      </c>
    </row>
    <row r="102" spans="2:10" s="3" customFormat="1" ht="11.25">
      <c r="B102" s="123" t="s">
        <v>255</v>
      </c>
      <c r="C102" s="75" t="s">
        <v>50</v>
      </c>
      <c r="D102" s="76" t="s">
        <v>45</v>
      </c>
      <c r="E102" s="33"/>
      <c r="F102" s="33"/>
      <c r="G102" s="33"/>
      <c r="H102" s="100">
        <f>SUM(E102:G102)</f>
        <v>0</v>
      </c>
    </row>
    <row r="103" spans="2:10" s="3" customFormat="1" ht="11.25">
      <c r="B103" s="123" t="s">
        <v>181</v>
      </c>
      <c r="C103" s="75" t="s">
        <v>51</v>
      </c>
      <c r="D103" s="76" t="s">
        <v>154</v>
      </c>
      <c r="E103" s="33"/>
      <c r="F103" s="33"/>
      <c r="G103" s="33"/>
      <c r="H103" s="100">
        <f>SUM(E103:G103)</f>
        <v>0</v>
      </c>
    </row>
    <row r="104" spans="2:10" s="3" customFormat="1" ht="12">
      <c r="B104" s="74" t="s">
        <v>179</v>
      </c>
      <c r="C104" s="75" t="s">
        <v>53</v>
      </c>
      <c r="D104" s="76"/>
      <c r="E104" s="103">
        <f>E105-E106</f>
        <v>0</v>
      </c>
      <c r="F104" s="103">
        <f>F105-F106</f>
        <v>-22132176.780000001</v>
      </c>
      <c r="G104" s="103">
        <f>G105-G106</f>
        <v>0</v>
      </c>
      <c r="H104" s="104">
        <f>H105-H106</f>
        <v>-22132176.780000001</v>
      </c>
    </row>
    <row r="105" spans="2:10" s="3" customFormat="1" ht="11.25">
      <c r="B105" s="123" t="s">
        <v>256</v>
      </c>
      <c r="C105" s="75" t="s">
        <v>54</v>
      </c>
      <c r="D105" s="76" t="s">
        <v>49</v>
      </c>
      <c r="E105" s="33"/>
      <c r="F105" s="33"/>
      <c r="G105" s="33"/>
      <c r="H105" s="100">
        <f>SUM(E105:G105)</f>
        <v>0</v>
      </c>
    </row>
    <row r="106" spans="2:10" s="3" customFormat="1" ht="11.25">
      <c r="B106" s="123" t="s">
        <v>182</v>
      </c>
      <c r="C106" s="75" t="s">
        <v>55</v>
      </c>
      <c r="D106" s="76" t="s">
        <v>155</v>
      </c>
      <c r="E106" s="33">
        <v>0</v>
      </c>
      <c r="F106" s="33">
        <v>22132176.780000001</v>
      </c>
      <c r="G106" s="33">
        <v>0</v>
      </c>
      <c r="H106" s="100">
        <f>SUM(E106:G106)</f>
        <v>22132176.780000001</v>
      </c>
    </row>
    <row r="107" spans="2:10" s="3" customFormat="1" ht="12">
      <c r="B107" s="74" t="s">
        <v>183</v>
      </c>
      <c r="C107" s="75" t="s">
        <v>57</v>
      </c>
      <c r="D107" s="76"/>
      <c r="E107" s="103">
        <f>E108-E111</f>
        <v>0</v>
      </c>
      <c r="F107" s="103">
        <f>F108-F111</f>
        <v>69518.45</v>
      </c>
      <c r="G107" s="103">
        <f>G108-G111</f>
        <v>133439.63</v>
      </c>
      <c r="H107" s="104">
        <f>H108-H111</f>
        <v>202958.07999999999</v>
      </c>
    </row>
    <row r="108" spans="2:10" s="3" customFormat="1" ht="11.25">
      <c r="B108" s="123" t="s">
        <v>257</v>
      </c>
      <c r="C108" s="75" t="s">
        <v>58</v>
      </c>
      <c r="D108" s="76" t="s">
        <v>59</v>
      </c>
      <c r="E108" s="39">
        <v>0</v>
      </c>
      <c r="F108" s="39">
        <v>1109829.52</v>
      </c>
      <c r="G108" s="39">
        <v>498144.12</v>
      </c>
      <c r="H108" s="100">
        <f>SUM(E108:G108)</f>
        <v>1607973.64</v>
      </c>
    </row>
    <row r="109" spans="2:10" s="3" customFormat="1" ht="11.25">
      <c r="B109" s="155"/>
      <c r="C109" s="156"/>
      <c r="D109" s="157"/>
      <c r="E109" s="158"/>
      <c r="F109" s="158"/>
      <c r="G109" s="158"/>
      <c r="H109" s="159">
        <f>SUM(E109:G109)</f>
        <v>0</v>
      </c>
      <c r="I109" s="160"/>
      <c r="J109" s="160"/>
    </row>
    <row r="110" spans="2:10" s="3" customFormat="1" ht="11.25" hidden="1">
      <c r="B110" s="96"/>
      <c r="C110" s="97"/>
      <c r="D110" s="98"/>
      <c r="E110" s="102"/>
      <c r="F110" s="102"/>
      <c r="G110" s="102"/>
      <c r="H110" s="100"/>
    </row>
    <row r="111" spans="2:10" s="3" customFormat="1" ht="11.25">
      <c r="B111" s="123" t="s">
        <v>214</v>
      </c>
      <c r="C111" s="75" t="s">
        <v>60</v>
      </c>
      <c r="D111" s="76" t="s">
        <v>61</v>
      </c>
      <c r="E111" s="39">
        <v>0</v>
      </c>
      <c r="F111" s="39">
        <v>1040311.07</v>
      </c>
      <c r="G111" s="39">
        <v>364704.49</v>
      </c>
      <c r="H111" s="100">
        <f>SUM(E111:G111)</f>
        <v>1405015.56</v>
      </c>
    </row>
    <row r="112" spans="2:10" s="3" customFormat="1" ht="11.25">
      <c r="B112" s="155"/>
      <c r="C112" s="156"/>
      <c r="D112" s="157"/>
      <c r="E112" s="158"/>
      <c r="F112" s="158"/>
      <c r="G112" s="158"/>
      <c r="H112" s="159">
        <f>SUM(E112:G112)</f>
        <v>0</v>
      </c>
      <c r="I112" s="160"/>
      <c r="J112" s="160"/>
    </row>
    <row r="113" spans="2:8" s="3" customFormat="1" ht="11.25" hidden="1">
      <c r="B113" s="96"/>
      <c r="C113" s="97"/>
      <c r="D113" s="98"/>
      <c r="E113" s="102"/>
      <c r="F113" s="102"/>
      <c r="G113" s="102"/>
      <c r="H113" s="100"/>
    </row>
    <row r="114" spans="2:8" s="3" customFormat="1" ht="12">
      <c r="B114" s="74" t="s">
        <v>201</v>
      </c>
      <c r="C114" s="75" t="s">
        <v>62</v>
      </c>
      <c r="D114" s="76"/>
      <c r="E114" s="103">
        <f>E115-E116</f>
        <v>0</v>
      </c>
      <c r="F114" s="103">
        <f>F115-F116</f>
        <v>20360.12</v>
      </c>
      <c r="G114" s="103">
        <f>G115-G116</f>
        <v>0</v>
      </c>
      <c r="H114" s="104">
        <f>H115-H116</f>
        <v>20360.12</v>
      </c>
    </row>
    <row r="115" spans="2:8" s="3" customFormat="1" ht="11.25">
      <c r="B115" s="123" t="s">
        <v>258</v>
      </c>
      <c r="C115" s="75" t="s">
        <v>63</v>
      </c>
      <c r="D115" s="76" t="s">
        <v>53</v>
      </c>
      <c r="E115" s="33">
        <v>0</v>
      </c>
      <c r="F115" s="33">
        <v>20360.12</v>
      </c>
      <c r="G115" s="33">
        <v>0</v>
      </c>
      <c r="H115" s="100">
        <f>SUM(E115:G115)</f>
        <v>20360.12</v>
      </c>
    </row>
    <row r="116" spans="2:8" s="3" customFormat="1" ht="11.25">
      <c r="B116" s="123" t="s">
        <v>202</v>
      </c>
      <c r="C116" s="75" t="s">
        <v>65</v>
      </c>
      <c r="D116" s="76" t="s">
        <v>147</v>
      </c>
      <c r="E116" s="33"/>
      <c r="F116" s="33"/>
      <c r="G116" s="33"/>
      <c r="H116" s="100">
        <f>SUM(E116:G116)</f>
        <v>0</v>
      </c>
    </row>
    <row r="117" spans="2:8" s="3" customFormat="1" ht="24.75" thickBot="1">
      <c r="B117" s="124" t="s">
        <v>253</v>
      </c>
      <c r="C117" s="125" t="s">
        <v>67</v>
      </c>
      <c r="D117" s="126"/>
      <c r="E117" s="127">
        <f>E123-E124</f>
        <v>0</v>
      </c>
      <c r="F117" s="127">
        <f>F123-F124</f>
        <v>0</v>
      </c>
      <c r="G117" s="127">
        <f>G123-G124</f>
        <v>0</v>
      </c>
      <c r="H117" s="128">
        <f>H123-H124</f>
        <v>0</v>
      </c>
    </row>
    <row r="118" spans="2:8" s="3" customFormat="1" ht="11.25">
      <c r="B118" s="90"/>
      <c r="C118" s="90"/>
      <c r="D118" s="90"/>
      <c r="E118" s="90"/>
      <c r="F118" s="90"/>
      <c r="G118" s="90"/>
      <c r="H118" s="129" t="s">
        <v>66</v>
      </c>
    </row>
    <row r="119" spans="2:8" s="3" customFormat="1" ht="12" customHeight="1">
      <c r="B119" s="112"/>
      <c r="C119" s="54" t="s">
        <v>4</v>
      </c>
      <c r="D119" s="190" t="s">
        <v>5</v>
      </c>
      <c r="E119" s="55" t="s">
        <v>6</v>
      </c>
      <c r="F119" s="55" t="s">
        <v>126</v>
      </c>
      <c r="G119" s="56" t="s">
        <v>129</v>
      </c>
      <c r="H119" s="91"/>
    </row>
    <row r="120" spans="2:8" s="3" customFormat="1" ht="12" customHeight="1">
      <c r="B120" s="59" t="s">
        <v>7</v>
      </c>
      <c r="C120" s="59" t="s">
        <v>8</v>
      </c>
      <c r="D120" s="191"/>
      <c r="E120" s="60" t="s">
        <v>9</v>
      </c>
      <c r="F120" s="60" t="s">
        <v>127</v>
      </c>
      <c r="G120" s="61" t="s">
        <v>130</v>
      </c>
      <c r="H120" s="92" t="s">
        <v>10</v>
      </c>
    </row>
    <row r="121" spans="2:8" s="3" customFormat="1" ht="12" customHeight="1">
      <c r="B121" s="113"/>
      <c r="C121" s="114" t="s">
        <v>11</v>
      </c>
      <c r="D121" s="192"/>
      <c r="E121" s="64" t="s">
        <v>12</v>
      </c>
      <c r="F121" s="64" t="s">
        <v>128</v>
      </c>
      <c r="G121" s="115" t="s">
        <v>131</v>
      </c>
      <c r="H121" s="92"/>
    </row>
    <row r="122" spans="2:8" s="3" customFormat="1" ht="12" thickBot="1">
      <c r="B122" s="65">
        <v>1</v>
      </c>
      <c r="C122" s="116">
        <v>2</v>
      </c>
      <c r="D122" s="116">
        <v>3</v>
      </c>
      <c r="E122" s="67">
        <v>4</v>
      </c>
      <c r="F122" s="67">
        <v>5</v>
      </c>
      <c r="G122" s="56" t="s">
        <v>13</v>
      </c>
      <c r="H122" s="91" t="s">
        <v>14</v>
      </c>
    </row>
    <row r="123" spans="2:8" s="3" customFormat="1" ht="11.25">
      <c r="B123" s="130" t="s">
        <v>263</v>
      </c>
      <c r="C123" s="131" t="s">
        <v>174</v>
      </c>
      <c r="D123" s="132" t="s">
        <v>184</v>
      </c>
      <c r="E123" s="51">
        <v>0</v>
      </c>
      <c r="F123" s="51">
        <v>155737672.88999999</v>
      </c>
      <c r="G123" s="51">
        <v>2959013.78</v>
      </c>
      <c r="H123" s="133">
        <f>SUM(E123:G123)</f>
        <v>158696686.66999999</v>
      </c>
    </row>
    <row r="124" spans="2:8" s="3" customFormat="1" ht="11.25">
      <c r="B124" s="134" t="s">
        <v>156</v>
      </c>
      <c r="C124" s="135" t="s">
        <v>175</v>
      </c>
      <c r="D124" s="136" t="s">
        <v>64</v>
      </c>
      <c r="E124" s="49">
        <v>0</v>
      </c>
      <c r="F124" s="49">
        <v>155737672.88999999</v>
      </c>
      <c r="G124" s="49">
        <v>2959013.78</v>
      </c>
      <c r="H124" s="82">
        <f>SUM(E124:G124)</f>
        <v>158696686.66999999</v>
      </c>
    </row>
    <row r="125" spans="2:8" s="3" customFormat="1" ht="12">
      <c r="B125" s="124" t="s">
        <v>185</v>
      </c>
      <c r="C125" s="135" t="s">
        <v>148</v>
      </c>
      <c r="D125" s="136" t="s">
        <v>64</v>
      </c>
      <c r="E125" s="49"/>
      <c r="F125" s="49"/>
      <c r="G125" s="49"/>
      <c r="H125" s="82">
        <f>SUM(E125:G125)</f>
        <v>0</v>
      </c>
    </row>
    <row r="126" spans="2:8" s="3" customFormat="1" ht="24">
      <c r="B126" s="137" t="s">
        <v>215</v>
      </c>
      <c r="C126" s="135" t="s">
        <v>48</v>
      </c>
      <c r="D126" s="136"/>
      <c r="E126" s="138">
        <f>E127-E151</f>
        <v>574546</v>
      </c>
      <c r="F126" s="138">
        <f>F127-F151</f>
        <v>20909111.859999999</v>
      </c>
      <c r="G126" s="138">
        <f>G127-G151</f>
        <v>63551.79</v>
      </c>
      <c r="H126" s="139">
        <f>H127-H151</f>
        <v>21547209.649999999</v>
      </c>
    </row>
    <row r="127" spans="2:8" s="3" customFormat="1" ht="22.5">
      <c r="B127" s="140" t="s">
        <v>216</v>
      </c>
      <c r="C127" s="135" t="s">
        <v>52</v>
      </c>
      <c r="D127" s="136"/>
      <c r="E127" s="141">
        <f>E128+E131+E134+E137+E140+E143</f>
        <v>558027.5</v>
      </c>
      <c r="F127" s="141">
        <f>F128+F131+F134+F137+F140+F143</f>
        <v>221851915.84999999</v>
      </c>
      <c r="G127" s="141">
        <f>G128+G131+G134+G137+G140+G143</f>
        <v>147788.68</v>
      </c>
      <c r="H127" s="142">
        <f>H128+H131+H134+H137+H140+H143</f>
        <v>222557732.03</v>
      </c>
    </row>
    <row r="128" spans="2:8" s="3" customFormat="1" ht="12">
      <c r="B128" s="74" t="s">
        <v>186</v>
      </c>
      <c r="C128" s="135" t="s">
        <v>56</v>
      </c>
      <c r="D128" s="136"/>
      <c r="E128" s="77">
        <f>E129-E130</f>
        <v>0</v>
      </c>
      <c r="F128" s="77">
        <f>F129-F130</f>
        <v>-94777.75</v>
      </c>
      <c r="G128" s="77">
        <f>G129-G130</f>
        <v>37861</v>
      </c>
      <c r="H128" s="78">
        <f>H129-H130</f>
        <v>-56916.75</v>
      </c>
    </row>
    <row r="129" spans="2:8" s="3" customFormat="1" ht="11.25">
      <c r="B129" s="134" t="s">
        <v>260</v>
      </c>
      <c r="C129" s="135" t="s">
        <v>149</v>
      </c>
      <c r="D129" s="136" t="s">
        <v>68</v>
      </c>
      <c r="E129" s="49">
        <v>575696</v>
      </c>
      <c r="F129" s="49">
        <v>156774152.97</v>
      </c>
      <c r="G129" s="49">
        <v>3388954.4</v>
      </c>
      <c r="H129" s="82">
        <f>SUM(E129:G129)</f>
        <v>160738803.37</v>
      </c>
    </row>
    <row r="130" spans="2:8" s="3" customFormat="1" ht="11.25">
      <c r="B130" s="134" t="s">
        <v>187</v>
      </c>
      <c r="C130" s="135" t="s">
        <v>150</v>
      </c>
      <c r="D130" s="136" t="s">
        <v>69</v>
      </c>
      <c r="E130" s="50">
        <v>575696</v>
      </c>
      <c r="F130" s="50">
        <v>156868930.72</v>
      </c>
      <c r="G130" s="50">
        <v>3351093.4</v>
      </c>
      <c r="H130" s="82">
        <f>SUM(E130:G130)</f>
        <v>160795720.12</v>
      </c>
    </row>
    <row r="131" spans="2:8" s="3" customFormat="1" ht="12">
      <c r="B131" s="124" t="s">
        <v>188</v>
      </c>
      <c r="C131" s="135" t="s">
        <v>61</v>
      </c>
      <c r="D131" s="136"/>
      <c r="E131" s="77">
        <f>E132-E133</f>
        <v>0</v>
      </c>
      <c r="F131" s="77">
        <f>F132-F133</f>
        <v>0</v>
      </c>
      <c r="G131" s="77">
        <f>G132-G133</f>
        <v>0</v>
      </c>
      <c r="H131" s="78">
        <f>H132-H133</f>
        <v>0</v>
      </c>
    </row>
    <row r="132" spans="2:8" s="3" customFormat="1" ht="22.5">
      <c r="B132" s="134" t="s">
        <v>219</v>
      </c>
      <c r="C132" s="135" t="s">
        <v>72</v>
      </c>
      <c r="D132" s="136" t="s">
        <v>70</v>
      </c>
      <c r="E132" s="49"/>
      <c r="F132" s="49"/>
      <c r="G132" s="49"/>
      <c r="H132" s="82">
        <f>SUM(E132:G132)</f>
        <v>0</v>
      </c>
    </row>
    <row r="133" spans="2:8" s="3" customFormat="1" ht="22.5">
      <c r="B133" s="134" t="s">
        <v>223</v>
      </c>
      <c r="C133" s="135" t="s">
        <v>74</v>
      </c>
      <c r="D133" s="136" t="s">
        <v>71</v>
      </c>
      <c r="E133" s="50"/>
      <c r="F133" s="50"/>
      <c r="G133" s="50"/>
      <c r="H133" s="82">
        <f>SUM(E133:G133)</f>
        <v>0</v>
      </c>
    </row>
    <row r="134" spans="2:8" s="3" customFormat="1" ht="12">
      <c r="B134" s="74" t="s">
        <v>189</v>
      </c>
      <c r="C134" s="135" t="s">
        <v>147</v>
      </c>
      <c r="D134" s="136"/>
      <c r="E134" s="77">
        <f>E135-E136</f>
        <v>0</v>
      </c>
      <c r="F134" s="77">
        <f>F135-F136</f>
        <v>0</v>
      </c>
      <c r="G134" s="77">
        <f>G135-G136</f>
        <v>0</v>
      </c>
      <c r="H134" s="78">
        <f>H135-H136</f>
        <v>0</v>
      </c>
    </row>
    <row r="135" spans="2:8" s="3" customFormat="1" ht="22.5">
      <c r="B135" s="134" t="s">
        <v>264</v>
      </c>
      <c r="C135" s="135" t="s">
        <v>176</v>
      </c>
      <c r="D135" s="136" t="s">
        <v>73</v>
      </c>
      <c r="E135" s="50"/>
      <c r="F135" s="50"/>
      <c r="G135" s="50"/>
      <c r="H135" s="82">
        <f>SUM(E135:G135)</f>
        <v>0</v>
      </c>
    </row>
    <row r="136" spans="2:8" s="3" customFormat="1" ht="11.25">
      <c r="B136" s="134" t="s">
        <v>190</v>
      </c>
      <c r="C136" s="135" t="s">
        <v>177</v>
      </c>
      <c r="D136" s="136" t="s">
        <v>75</v>
      </c>
      <c r="E136" s="50"/>
      <c r="F136" s="50"/>
      <c r="G136" s="50"/>
      <c r="H136" s="82">
        <f>SUM(E136:G136)</f>
        <v>0</v>
      </c>
    </row>
    <row r="137" spans="2:8" s="3" customFormat="1" ht="12">
      <c r="B137" s="74" t="s">
        <v>191</v>
      </c>
      <c r="C137" s="135" t="s">
        <v>76</v>
      </c>
      <c r="D137" s="136"/>
      <c r="E137" s="77">
        <f>E138-E139</f>
        <v>0</v>
      </c>
      <c r="F137" s="77">
        <f>F138-F139</f>
        <v>0</v>
      </c>
      <c r="G137" s="77">
        <f>G138-G139</f>
        <v>0</v>
      </c>
      <c r="H137" s="78">
        <f>H138-H139</f>
        <v>0</v>
      </c>
    </row>
    <row r="138" spans="2:8" s="3" customFormat="1" ht="22.5">
      <c r="B138" s="134" t="s">
        <v>220</v>
      </c>
      <c r="C138" s="135" t="s">
        <v>77</v>
      </c>
      <c r="D138" s="136" t="s">
        <v>78</v>
      </c>
      <c r="E138" s="49"/>
      <c r="F138" s="49"/>
      <c r="G138" s="49"/>
      <c r="H138" s="82">
        <f>SUM(E138:G138)</f>
        <v>0</v>
      </c>
    </row>
    <row r="139" spans="2:8" s="3" customFormat="1" ht="11.25">
      <c r="B139" s="134" t="s">
        <v>192</v>
      </c>
      <c r="C139" s="135" t="s">
        <v>79</v>
      </c>
      <c r="D139" s="136" t="s">
        <v>80</v>
      </c>
      <c r="E139" s="49"/>
      <c r="F139" s="49"/>
      <c r="G139" s="49"/>
      <c r="H139" s="82">
        <f>SUM(E139:G139)</f>
        <v>0</v>
      </c>
    </row>
    <row r="140" spans="2:8" s="3" customFormat="1" ht="12">
      <c r="B140" s="74" t="s">
        <v>217</v>
      </c>
      <c r="C140" s="135" t="s">
        <v>81</v>
      </c>
      <c r="D140" s="136"/>
      <c r="E140" s="77">
        <f>E141-E142</f>
        <v>0</v>
      </c>
      <c r="F140" s="77">
        <f>F141-F142</f>
        <v>0</v>
      </c>
      <c r="G140" s="77">
        <f>G141-G142</f>
        <v>0</v>
      </c>
      <c r="H140" s="78">
        <f>H141-H142</f>
        <v>0</v>
      </c>
    </row>
    <row r="141" spans="2:8" s="3" customFormat="1" ht="11.25">
      <c r="B141" s="134" t="s">
        <v>221</v>
      </c>
      <c r="C141" s="135" t="s">
        <v>82</v>
      </c>
      <c r="D141" s="136" t="s">
        <v>83</v>
      </c>
      <c r="E141" s="49"/>
      <c r="F141" s="49"/>
      <c r="G141" s="49"/>
      <c r="H141" s="82">
        <f>SUM(E141:G141)</f>
        <v>0</v>
      </c>
    </row>
    <row r="142" spans="2:8" s="3" customFormat="1" ht="11.25">
      <c r="B142" s="134" t="s">
        <v>193</v>
      </c>
      <c r="C142" s="135" t="s">
        <v>84</v>
      </c>
      <c r="D142" s="136" t="s">
        <v>85</v>
      </c>
      <c r="E142" s="49"/>
      <c r="F142" s="49"/>
      <c r="G142" s="49"/>
      <c r="H142" s="82">
        <f>SUM(E142:G142)</f>
        <v>0</v>
      </c>
    </row>
    <row r="143" spans="2:8" s="3" customFormat="1" ht="12">
      <c r="B143" s="74" t="s">
        <v>218</v>
      </c>
      <c r="C143" s="135" t="s">
        <v>86</v>
      </c>
      <c r="D143" s="136"/>
      <c r="E143" s="77">
        <f>E144-E145</f>
        <v>558027.5</v>
      </c>
      <c r="F143" s="77">
        <f>F144-F145</f>
        <v>221946693.59999999</v>
      </c>
      <c r="G143" s="77">
        <f>G144-G145</f>
        <v>109927.67999999999</v>
      </c>
      <c r="H143" s="78">
        <f>H144-H145</f>
        <v>222614648.78</v>
      </c>
    </row>
    <row r="144" spans="2:8" s="3" customFormat="1" ht="11.25">
      <c r="B144" s="134" t="s">
        <v>222</v>
      </c>
      <c r="C144" s="135" t="s">
        <v>87</v>
      </c>
      <c r="D144" s="136" t="s">
        <v>88</v>
      </c>
      <c r="E144" s="49">
        <v>1202373.5</v>
      </c>
      <c r="F144" s="49">
        <v>380754365.77999997</v>
      </c>
      <c r="G144" s="49">
        <v>3194825.8</v>
      </c>
      <c r="H144" s="82">
        <f>SUM(E144:G144)</f>
        <v>385151565.07999998</v>
      </c>
    </row>
    <row r="145" spans="2:11" s="3" customFormat="1" ht="12" thickBot="1">
      <c r="B145" s="134" t="s">
        <v>194</v>
      </c>
      <c r="C145" s="143" t="s">
        <v>89</v>
      </c>
      <c r="D145" s="144" t="s">
        <v>90</v>
      </c>
      <c r="E145" s="52">
        <v>644346</v>
      </c>
      <c r="F145" s="52">
        <v>158807672.18000001</v>
      </c>
      <c r="G145" s="52">
        <v>3084898.12</v>
      </c>
      <c r="H145" s="89">
        <f>SUM(E145:G145)</f>
        <v>162536916.30000001</v>
      </c>
    </row>
    <row r="146" spans="2:11" s="3" customFormat="1" ht="11.25">
      <c r="B146" s="90"/>
      <c r="C146" s="90"/>
      <c r="D146" s="90"/>
      <c r="E146" s="90"/>
      <c r="F146" s="90"/>
      <c r="G146" s="90"/>
      <c r="H146" s="90" t="s">
        <v>91</v>
      </c>
    </row>
    <row r="147" spans="2:11" s="3" customFormat="1" ht="9.9499999999999993" customHeight="1">
      <c r="B147" s="53"/>
      <c r="C147" s="54" t="s">
        <v>4</v>
      </c>
      <c r="D147" s="190" t="s">
        <v>5</v>
      </c>
      <c r="E147" s="55" t="s">
        <v>6</v>
      </c>
      <c r="F147" s="55" t="s">
        <v>126</v>
      </c>
      <c r="G147" s="56" t="s">
        <v>129</v>
      </c>
      <c r="H147" s="91"/>
    </row>
    <row r="148" spans="2:11" s="3" customFormat="1" ht="12.2" customHeight="1">
      <c r="B148" s="58" t="s">
        <v>7</v>
      </c>
      <c r="C148" s="59" t="s">
        <v>8</v>
      </c>
      <c r="D148" s="191"/>
      <c r="E148" s="60" t="s">
        <v>9</v>
      </c>
      <c r="F148" s="60" t="s">
        <v>127</v>
      </c>
      <c r="G148" s="61" t="s">
        <v>130</v>
      </c>
      <c r="H148" s="92" t="s">
        <v>10</v>
      </c>
    </row>
    <row r="149" spans="2:11" s="3" customFormat="1" ht="11.25">
      <c r="B149" s="63"/>
      <c r="C149" s="59" t="s">
        <v>11</v>
      </c>
      <c r="D149" s="192"/>
      <c r="E149" s="64" t="s">
        <v>12</v>
      </c>
      <c r="F149" s="60" t="s">
        <v>128</v>
      </c>
      <c r="G149" s="61" t="s">
        <v>131</v>
      </c>
      <c r="H149" s="92"/>
    </row>
    <row r="150" spans="2:11" s="3" customFormat="1" ht="12" thickBot="1">
      <c r="B150" s="65">
        <v>1</v>
      </c>
      <c r="C150" s="66">
        <v>2</v>
      </c>
      <c r="D150" s="66">
        <v>3</v>
      </c>
      <c r="E150" s="67">
        <v>4</v>
      </c>
      <c r="F150" s="67">
        <v>5</v>
      </c>
      <c r="G150" s="56" t="s">
        <v>13</v>
      </c>
      <c r="H150" s="91" t="s">
        <v>14</v>
      </c>
    </row>
    <row r="151" spans="2:11" s="3" customFormat="1" ht="11.25">
      <c r="B151" s="145" t="s">
        <v>224</v>
      </c>
      <c r="C151" s="70" t="s">
        <v>68</v>
      </c>
      <c r="D151" s="71"/>
      <c r="E151" s="146">
        <f>E152+E155+E158+E161+E162</f>
        <v>-16518.5</v>
      </c>
      <c r="F151" s="146">
        <f>F152+F155+F158+F161+F162</f>
        <v>200942803.99000001</v>
      </c>
      <c r="G151" s="146">
        <f>G152+G155+G158+G161+G162</f>
        <v>84236.89</v>
      </c>
      <c r="H151" s="147">
        <f>H152+H155+H158+H161+H162</f>
        <v>201010522.38</v>
      </c>
    </row>
    <row r="152" spans="2:11" s="3" customFormat="1" ht="24">
      <c r="B152" s="74" t="s">
        <v>225</v>
      </c>
      <c r="C152" s="75" t="s">
        <v>70</v>
      </c>
      <c r="D152" s="76"/>
      <c r="E152" s="103">
        <f>E153-E154</f>
        <v>0</v>
      </c>
      <c r="F152" s="103">
        <f>F153-F154</f>
        <v>0</v>
      </c>
      <c r="G152" s="103">
        <f>G153-G154</f>
        <v>0</v>
      </c>
      <c r="H152" s="104">
        <f>H153-H154</f>
        <v>0</v>
      </c>
    </row>
    <row r="153" spans="2:11" s="3" customFormat="1" ht="22.5">
      <c r="B153" s="123" t="s">
        <v>228</v>
      </c>
      <c r="C153" s="75" t="s">
        <v>92</v>
      </c>
      <c r="D153" s="76" t="s">
        <v>93</v>
      </c>
      <c r="E153" s="33"/>
      <c r="F153" s="33"/>
      <c r="G153" s="33"/>
      <c r="H153" s="100">
        <f>SUM(E153:G153)</f>
        <v>0</v>
      </c>
    </row>
    <row r="154" spans="2:11" s="3" customFormat="1" ht="22.5">
      <c r="B154" s="123" t="s">
        <v>195</v>
      </c>
      <c r="C154" s="75" t="s">
        <v>94</v>
      </c>
      <c r="D154" s="76" t="s">
        <v>95</v>
      </c>
      <c r="E154" s="33"/>
      <c r="F154" s="33"/>
      <c r="G154" s="33"/>
      <c r="H154" s="100">
        <f>SUM(E154:G154)</f>
        <v>0</v>
      </c>
    </row>
    <row r="155" spans="2:11" s="3" customFormat="1" ht="24">
      <c r="B155" s="74" t="s">
        <v>226</v>
      </c>
      <c r="C155" s="75" t="s">
        <v>73</v>
      </c>
      <c r="D155" s="76"/>
      <c r="E155" s="103">
        <f>E156-E157</f>
        <v>0</v>
      </c>
      <c r="F155" s="103">
        <f>F156-F157</f>
        <v>0</v>
      </c>
      <c r="G155" s="103">
        <f>G156-G157</f>
        <v>0</v>
      </c>
      <c r="H155" s="104">
        <f>H156-H157</f>
        <v>0</v>
      </c>
    </row>
    <row r="156" spans="2:11" s="3" customFormat="1" ht="22.5">
      <c r="B156" s="123" t="s">
        <v>229</v>
      </c>
      <c r="C156" s="75" t="s">
        <v>96</v>
      </c>
      <c r="D156" s="76" t="s">
        <v>97</v>
      </c>
      <c r="E156" s="33"/>
      <c r="F156" s="33"/>
      <c r="G156" s="33"/>
      <c r="H156" s="100">
        <f>SUM(E156:G156)</f>
        <v>0</v>
      </c>
      <c r="I156" s="11"/>
      <c r="J156" s="11"/>
      <c r="K156" s="11"/>
    </row>
    <row r="157" spans="2:11" s="3" customFormat="1" ht="22.5">
      <c r="B157" s="123" t="s">
        <v>196</v>
      </c>
      <c r="C157" s="75" t="s">
        <v>98</v>
      </c>
      <c r="D157" s="76" t="s">
        <v>99</v>
      </c>
      <c r="E157" s="33"/>
      <c r="F157" s="33"/>
      <c r="G157" s="33"/>
      <c r="H157" s="100">
        <f>SUM(E157:G157)</f>
        <v>0</v>
      </c>
      <c r="I157" s="11"/>
      <c r="J157" s="11"/>
      <c r="K157" s="11"/>
    </row>
    <row r="158" spans="2:11" s="3" customFormat="1" ht="12">
      <c r="B158" s="74" t="s">
        <v>227</v>
      </c>
      <c r="C158" s="75" t="s">
        <v>78</v>
      </c>
      <c r="D158" s="76"/>
      <c r="E158" s="103">
        <f>E159-E160</f>
        <v>-574546</v>
      </c>
      <c r="F158" s="103">
        <f>F159-F160</f>
        <v>3259613.41</v>
      </c>
      <c r="G158" s="103">
        <f>G159-G160</f>
        <v>83876.89</v>
      </c>
      <c r="H158" s="104">
        <f>H159-H160</f>
        <v>2768944.3</v>
      </c>
      <c r="I158" s="45"/>
      <c r="J158" s="11"/>
      <c r="K158" s="11"/>
    </row>
    <row r="159" spans="2:11" s="15" customFormat="1" ht="11.25">
      <c r="B159" s="123" t="s">
        <v>230</v>
      </c>
      <c r="C159" s="75" t="s">
        <v>100</v>
      </c>
      <c r="D159" s="76" t="s">
        <v>101</v>
      </c>
      <c r="E159" s="33">
        <v>574546</v>
      </c>
      <c r="F159" s="33">
        <v>172035517.30000001</v>
      </c>
      <c r="G159" s="33">
        <v>3570700.66</v>
      </c>
      <c r="H159" s="100">
        <f>SUM(E159:G159)</f>
        <v>176180763.96000001</v>
      </c>
    </row>
    <row r="160" spans="2:11" s="15" customFormat="1" ht="11.25">
      <c r="B160" s="123" t="s">
        <v>197</v>
      </c>
      <c r="C160" s="75" t="s">
        <v>102</v>
      </c>
      <c r="D160" s="76" t="s">
        <v>103</v>
      </c>
      <c r="E160" s="33">
        <v>1149092</v>
      </c>
      <c r="F160" s="33">
        <v>168775903.88999999</v>
      </c>
      <c r="G160" s="33">
        <v>3486823.77</v>
      </c>
      <c r="H160" s="100">
        <f>SUM(E160:G160)</f>
        <v>173411819.66</v>
      </c>
    </row>
    <row r="161" spans="2:11" s="15" customFormat="1" ht="12">
      <c r="B161" s="124" t="s">
        <v>151</v>
      </c>
      <c r="C161" s="75" t="s">
        <v>83</v>
      </c>
      <c r="D161" s="76" t="s">
        <v>64</v>
      </c>
      <c r="E161" s="33">
        <v>558027.5</v>
      </c>
      <c r="F161" s="33">
        <v>197604408.68000001</v>
      </c>
      <c r="G161" s="33">
        <v>360</v>
      </c>
      <c r="H161" s="100">
        <f>SUM(E161:G161)</f>
        <v>198162796.18000001</v>
      </c>
    </row>
    <row r="162" spans="2:11" s="15" customFormat="1" ht="12.75" thickBot="1">
      <c r="B162" s="124" t="s">
        <v>152</v>
      </c>
      <c r="C162" s="125" t="s">
        <v>88</v>
      </c>
      <c r="D162" s="148" t="s">
        <v>64</v>
      </c>
      <c r="E162" s="34">
        <v>0</v>
      </c>
      <c r="F162" s="34">
        <v>78781.899999999994</v>
      </c>
      <c r="G162" s="34">
        <v>0</v>
      </c>
      <c r="H162" s="111">
        <f>SUM(E162:G162)</f>
        <v>78781.899999999994</v>
      </c>
      <c r="I162" s="19"/>
      <c r="J162" s="19"/>
      <c r="K162" s="19"/>
    </row>
    <row r="163" spans="2:11" s="15" customFormat="1" ht="11.25">
      <c r="B163" s="28"/>
      <c r="C163" s="30"/>
      <c r="D163" s="42"/>
      <c r="E163" s="43"/>
      <c r="F163" s="43"/>
      <c r="G163" s="43"/>
      <c r="H163" s="44"/>
      <c r="I163" s="19"/>
      <c r="K163" s="19"/>
    </row>
    <row r="164" spans="2:11" s="15" customFormat="1" ht="11.25">
      <c r="B164" s="14" t="s">
        <v>199</v>
      </c>
      <c r="C164" s="197" t="s">
        <v>205</v>
      </c>
      <c r="D164" s="197"/>
      <c r="E164" s="197"/>
      <c r="F164" s="29" t="s">
        <v>116</v>
      </c>
      <c r="G164" s="27"/>
      <c r="H164" s="32" t="s">
        <v>204</v>
      </c>
      <c r="J164" s="19"/>
      <c r="K164" s="19"/>
    </row>
    <row r="165" spans="2:11" s="15" customFormat="1" ht="10.5" customHeight="1">
      <c r="B165" s="16" t="s">
        <v>119</v>
      </c>
      <c r="C165" s="198" t="s">
        <v>118</v>
      </c>
      <c r="D165" s="198"/>
      <c r="E165" s="198"/>
      <c r="G165" s="16" t="s">
        <v>117</v>
      </c>
      <c r="H165" s="31" t="s">
        <v>118</v>
      </c>
      <c r="J165" s="19"/>
      <c r="K165" s="19"/>
    </row>
    <row r="166" spans="2:11" s="15" customFormat="1" ht="30" customHeight="1">
      <c r="B166" s="17"/>
      <c r="C166" s="17"/>
      <c r="D166" s="17"/>
      <c r="G166" s="17"/>
    </row>
    <row r="167" spans="2:11" s="15" customFormat="1" ht="10.5" customHeight="1">
      <c r="B167" s="18" t="s">
        <v>114</v>
      </c>
      <c r="C167" s="199" t="s">
        <v>317</v>
      </c>
      <c r="D167" s="199"/>
      <c r="E167" s="199"/>
      <c r="F167" s="199"/>
      <c r="G167" s="199"/>
      <c r="H167" s="199"/>
    </row>
    <row r="168" spans="2:11" s="15" customFormat="1" ht="9.75" customHeight="1">
      <c r="B168" s="19"/>
      <c r="C168" s="198" t="s">
        <v>115</v>
      </c>
      <c r="D168" s="198"/>
      <c r="E168" s="198"/>
      <c r="F168" s="198"/>
      <c r="G168" s="198"/>
      <c r="H168" s="198"/>
    </row>
    <row r="169" spans="2:11" s="15" customFormat="1" ht="18.75" customHeight="1">
      <c r="B169" s="20" t="s">
        <v>120</v>
      </c>
      <c r="C169" s="197" t="s">
        <v>322</v>
      </c>
      <c r="D169" s="197"/>
      <c r="E169" s="197"/>
      <c r="F169" s="21"/>
      <c r="G169" s="197" t="s">
        <v>323</v>
      </c>
      <c r="H169" s="197"/>
      <c r="I169" s="24"/>
      <c r="J169" s="24"/>
    </row>
    <row r="170" spans="2:11" s="26" customFormat="1">
      <c r="B170" s="20" t="s">
        <v>121</v>
      </c>
      <c r="C170" s="198" t="s">
        <v>122</v>
      </c>
      <c r="D170" s="198"/>
      <c r="E170" s="198"/>
      <c r="F170" s="22" t="s">
        <v>117</v>
      </c>
      <c r="G170" s="198" t="s">
        <v>118</v>
      </c>
      <c r="H170" s="198"/>
    </row>
    <row r="171" spans="2:11">
      <c r="B171" s="14" t="s">
        <v>200</v>
      </c>
      <c r="C171" s="197" t="s">
        <v>319</v>
      </c>
      <c r="D171" s="197"/>
      <c r="E171" s="197"/>
      <c r="F171" s="197" t="s">
        <v>320</v>
      </c>
      <c r="G171" s="197"/>
      <c r="H171" s="154" t="s">
        <v>321</v>
      </c>
    </row>
    <row r="172" spans="2:11">
      <c r="B172" s="16" t="s">
        <v>119</v>
      </c>
      <c r="C172" s="198" t="s">
        <v>122</v>
      </c>
      <c r="D172" s="198"/>
      <c r="E172" s="198"/>
      <c r="F172" s="198" t="s">
        <v>118</v>
      </c>
      <c r="G172" s="198"/>
      <c r="H172" s="16" t="s">
        <v>123</v>
      </c>
    </row>
    <row r="173" spans="2:11">
      <c r="B173" s="17"/>
      <c r="C173" s="17"/>
      <c r="D173" s="17"/>
      <c r="E173" s="15"/>
      <c r="F173" s="15"/>
      <c r="G173" s="17"/>
      <c r="H173" s="17"/>
    </row>
    <row r="174" spans="2:11" ht="14.25" customHeight="1">
      <c r="B174" s="38" t="s">
        <v>318</v>
      </c>
      <c r="C174" s="17"/>
      <c r="D174" s="17"/>
      <c r="E174" s="14"/>
      <c r="F174" s="23"/>
      <c r="G174" s="23"/>
      <c r="H174" s="23"/>
    </row>
    <row r="175" spans="2:11" ht="14.25" customHeight="1">
      <c r="B175" s="38"/>
      <c r="C175" s="17"/>
      <c r="D175" s="17"/>
      <c r="E175" s="14"/>
      <c r="F175" s="23"/>
      <c r="G175" s="23"/>
      <c r="H175" s="23"/>
    </row>
    <row r="176" spans="2:11" ht="13.5" hidden="1" customHeight="1" thickBot="1">
      <c r="B176" s="25"/>
      <c r="C176" s="25"/>
      <c r="D176" s="25"/>
      <c r="E176" s="25"/>
      <c r="F176" s="25"/>
      <c r="G176" s="26"/>
      <c r="H176" s="26"/>
    </row>
    <row r="177" spans="3:8" ht="48.75" hidden="1" customHeight="1" thickTop="1" thickBot="1">
      <c r="C177" s="179"/>
      <c r="D177" s="180"/>
      <c r="E177" s="180"/>
      <c r="F177" s="181" t="s">
        <v>158</v>
      </c>
      <c r="G177" s="181"/>
      <c r="H177" s="182"/>
    </row>
    <row r="178" spans="3:8" ht="13.5" hidden="1" customHeight="1" thickTop="1" thickBot="1"/>
    <row r="179" spans="3:8" ht="15.75" hidden="1" thickTop="1">
      <c r="C179" s="183" t="s">
        <v>159</v>
      </c>
      <c r="D179" s="184"/>
      <c r="E179" s="184"/>
      <c r="F179" s="185"/>
      <c r="G179" s="185"/>
      <c r="H179" s="186"/>
    </row>
    <row r="180" spans="3:8" hidden="1">
      <c r="C180" s="175" t="s">
        <v>160</v>
      </c>
      <c r="D180" s="176"/>
      <c r="E180" s="176"/>
      <c r="F180" s="169"/>
      <c r="G180" s="169"/>
      <c r="H180" s="170"/>
    </row>
    <row r="181" spans="3:8" hidden="1">
      <c r="C181" s="175" t="s">
        <v>157</v>
      </c>
      <c r="D181" s="176"/>
      <c r="E181" s="176"/>
      <c r="F181" s="167"/>
      <c r="G181" s="167"/>
      <c r="H181" s="168"/>
    </row>
    <row r="182" spans="3:8" hidden="1">
      <c r="C182" s="175" t="s">
        <v>161</v>
      </c>
      <c r="D182" s="176"/>
      <c r="E182" s="176"/>
      <c r="F182" s="167"/>
      <c r="G182" s="167"/>
      <c r="H182" s="168"/>
    </row>
    <row r="183" spans="3:8" hidden="1">
      <c r="C183" s="175" t="s">
        <v>162</v>
      </c>
      <c r="D183" s="176"/>
      <c r="E183" s="176"/>
      <c r="F183" s="167"/>
      <c r="G183" s="167"/>
      <c r="H183" s="168"/>
    </row>
    <row r="184" spans="3:8" hidden="1">
      <c r="C184" s="175" t="s">
        <v>163</v>
      </c>
      <c r="D184" s="176"/>
      <c r="E184" s="176"/>
      <c r="F184" s="169"/>
      <c r="G184" s="169"/>
      <c r="H184" s="170"/>
    </row>
    <row r="185" spans="3:8" hidden="1">
      <c r="C185" s="175" t="s">
        <v>164</v>
      </c>
      <c r="D185" s="176"/>
      <c r="E185" s="176"/>
      <c r="F185" s="169"/>
      <c r="G185" s="169"/>
      <c r="H185" s="170"/>
    </row>
    <row r="186" spans="3:8" hidden="1">
      <c r="C186" s="175" t="s">
        <v>165</v>
      </c>
      <c r="D186" s="176"/>
      <c r="E186" s="176"/>
      <c r="F186" s="167"/>
      <c r="G186" s="167"/>
      <c r="H186" s="168"/>
    </row>
    <row r="187" spans="3:8" ht="15.75" hidden="1" thickBot="1">
      <c r="C187" s="177" t="s">
        <v>166</v>
      </c>
      <c r="D187" s="178"/>
      <c r="E187" s="178"/>
      <c r="F187" s="171"/>
      <c r="G187" s="171"/>
      <c r="H187" s="172"/>
    </row>
    <row r="188" spans="3:8" ht="4.5" hidden="1" customHeight="1" thickTop="1">
      <c r="C188" s="173"/>
      <c r="D188" s="173"/>
      <c r="E188" s="173"/>
      <c r="F188" s="174"/>
      <c r="G188" s="174"/>
      <c r="H188" s="174"/>
    </row>
    <row r="189" spans="3:8" hidden="1"/>
  </sheetData>
  <mergeCells count="45">
    <mergeCell ref="C168:H168"/>
    <mergeCell ref="F172:G172"/>
    <mergeCell ref="C169:E169"/>
    <mergeCell ref="C170:E170"/>
    <mergeCell ref="G169:H169"/>
    <mergeCell ref="G170:H170"/>
    <mergeCell ref="C171:E171"/>
    <mergeCell ref="F171:G171"/>
    <mergeCell ref="F183:H183"/>
    <mergeCell ref="B2:G2"/>
    <mergeCell ref="D13:D15"/>
    <mergeCell ref="D40:D42"/>
    <mergeCell ref="D4:E4"/>
    <mergeCell ref="C8:F9"/>
    <mergeCell ref="C5:F5"/>
    <mergeCell ref="D119:D121"/>
    <mergeCell ref="C7:F7"/>
    <mergeCell ref="C164:E164"/>
    <mergeCell ref="C165:E165"/>
    <mergeCell ref="C6:F6"/>
    <mergeCell ref="D85:D87"/>
    <mergeCell ref="D147:D149"/>
    <mergeCell ref="C172:E172"/>
    <mergeCell ref="C167:H167"/>
    <mergeCell ref="C177:E177"/>
    <mergeCell ref="F177:H177"/>
    <mergeCell ref="C179:E179"/>
    <mergeCell ref="C181:E181"/>
    <mergeCell ref="C182:E182"/>
    <mergeCell ref="C180:E180"/>
    <mergeCell ref="F179:H179"/>
    <mergeCell ref="F180:H180"/>
    <mergeCell ref="F181:H181"/>
    <mergeCell ref="F182:H182"/>
    <mergeCell ref="C183:E183"/>
    <mergeCell ref="C184:E184"/>
    <mergeCell ref="C185:E185"/>
    <mergeCell ref="C187:E187"/>
    <mergeCell ref="C186:E186"/>
    <mergeCell ref="F186:H186"/>
    <mergeCell ref="F184:H184"/>
    <mergeCell ref="F185:H185"/>
    <mergeCell ref="F187:H187"/>
    <mergeCell ref="C188:E188"/>
    <mergeCell ref="F188:H18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8" max="16383" man="1"/>
    <brk id="83" max="16383" man="1"/>
    <brk id="117" max="16383" man="1"/>
    <brk id="145" max="16383" man="1"/>
    <brk id="175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2023-03-24T09:41:57Z</cp:lastPrinted>
  <dcterms:created xsi:type="dcterms:W3CDTF">2011-06-24T08:15:11Z</dcterms:created>
  <dcterms:modified xsi:type="dcterms:W3CDTF">2023-03-24T09:41:58Z</dcterms:modified>
</cp:coreProperties>
</file>